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849"/>
  </bookViews>
  <sheets>
    <sheet name="Table of Contents" sheetId="25" r:id="rId1"/>
    <sheet name="Primary Lookups - Choose" sheetId="1" r:id="rId2"/>
    <sheet name="Primary Lookups - vlookup" sheetId="5" r:id="rId3"/>
    <sheet name="vlookup - Example 2" sheetId="9" r:id="rId4"/>
    <sheet name="vlookup - NAICS Codes" sheetId="8" r:id="rId5"/>
    <sheet name="vlookup - Example 3" sheetId="6" r:id="rId6"/>
    <sheet name="Primary Lookups - hlookup" sheetId="10" r:id="rId7"/>
    <sheet name="Primary Lookups - Match" sheetId="11" r:id="rId8"/>
    <sheet name="Primary Lookups - Index" sheetId="12" r:id="rId9"/>
    <sheet name="Primary Lookups - Index Match" sheetId="13" r:id="rId10"/>
    <sheet name="Ref Tools - Defined Names" sheetId="14" r:id="rId11"/>
    <sheet name="Ref Tools - Offset" sheetId="2" r:id="rId12"/>
    <sheet name="Ref Tools - Row &amp; Column" sheetId="15" r:id="rId13"/>
    <sheet name="Ref Tools - Rows &amp; Columns" sheetId="16" r:id="rId14"/>
    <sheet name="Combing Ref Tools and Lookups" sheetId="17" r:id="rId15"/>
    <sheet name="Ref Tools - Address" sheetId="19" r:id="rId16"/>
    <sheet name="Jan" sheetId="20" r:id="rId17"/>
    <sheet name="Feb" sheetId="21" r:id="rId18"/>
    <sheet name="Mar" sheetId="22" r:id="rId19"/>
    <sheet name="Ref Tools - Transpose" sheetId="24" r:id="rId20"/>
    <sheet name="Ref Tools - Hyperlink" sheetId="26" r:id="rId21"/>
  </sheets>
  <definedNames>
    <definedName name="_xlnm._FilterDatabase" localSheetId="3" hidden="1">'vlookup - Example 2'!$A$3:$X$89</definedName>
    <definedName name="_xlnm._FilterDatabase" localSheetId="5" hidden="1">'vlookup - Example 3'!$A$1:$H$50</definedName>
    <definedName name="_xlnm._FilterDatabase" localSheetId="4" hidden="1">'vlookup - NAICS Codes'!$A$1:$C$1</definedName>
    <definedName name="_xlnm.Print_Area" localSheetId="3">'vlookup - Example 2'!$A$1:$X$89</definedName>
  </definedNames>
  <calcPr calcId="145621"/>
</workbook>
</file>

<file path=xl/calcChain.xml><?xml version="1.0" encoding="utf-8"?>
<calcChain xmlns="http://schemas.openxmlformats.org/spreadsheetml/2006/main">
  <c r="B22" i="25" l="1"/>
  <c r="B21" i="25"/>
  <c r="B20" i="25"/>
  <c r="D88" i="17" a="1"/>
  <c r="D88" i="17" s="1"/>
  <c r="D89" i="17" l="1" a="1"/>
  <c r="D89" i="17" s="1"/>
  <c r="C86" i="17" a="1"/>
  <c r="C86" i="17" s="1"/>
  <c r="C88" i="17" a="1"/>
  <c r="C88" i="17" s="1"/>
  <c r="D86" i="17" a="1"/>
  <c r="D86" i="17" s="1"/>
  <c r="D87" i="17" a="1"/>
  <c r="D87" i="17" s="1"/>
  <c r="C87" i="17" a="1"/>
  <c r="C87" i="17" s="1"/>
  <c r="C89" i="17" a="1"/>
  <c r="C89" i="17" s="1"/>
  <c r="E71" i="13" l="1"/>
  <c r="D71" i="13"/>
  <c r="F18" i="14" l="1"/>
  <c r="E18" i="14"/>
  <c r="D18" i="14"/>
  <c r="C18" i="14"/>
  <c r="E43" i="12"/>
  <c r="E46" i="12"/>
  <c r="E45" i="12"/>
  <c r="E44" i="12"/>
  <c r="E42" i="12"/>
  <c r="D25" i="25" l="1"/>
  <c r="B18" i="25" l="1"/>
  <c r="B24" i="25" l="1"/>
  <c r="B23" i="25"/>
  <c r="B19" i="25"/>
  <c r="B17" i="25"/>
  <c r="B16" i="25"/>
  <c r="B15" i="25"/>
  <c r="B14" i="25"/>
  <c r="B13" i="25"/>
  <c r="B12" i="25"/>
  <c r="B11" i="25"/>
  <c r="B10" i="25"/>
  <c r="B9" i="25"/>
  <c r="B8" i="25"/>
  <c r="B7" i="25"/>
  <c r="B6" i="25"/>
  <c r="B5" i="25"/>
  <c r="C41" i="14" l="1"/>
  <c r="C42" i="14"/>
  <c r="C43" i="14" s="1"/>
  <c r="B63" i="13" l="1"/>
  <c r="B42" i="11" l="1"/>
  <c r="B43" i="11" s="1"/>
  <c r="C42" i="11"/>
  <c r="B44" i="11" l="1"/>
  <c r="B45" i="11" s="1"/>
  <c r="B46" i="11" s="1"/>
  <c r="C43" i="11"/>
  <c r="C44" i="11" s="1"/>
  <c r="C45" i="11" s="1"/>
  <c r="E11" i="10" l="1"/>
  <c r="A3" i="8" l="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2007" i="8" s="1"/>
  <c r="A2008" i="8" s="1"/>
  <c r="A2009" i="8" s="1"/>
  <c r="A2010" i="8" s="1"/>
  <c r="A2011" i="8" s="1"/>
  <c r="A2012" i="8" s="1"/>
  <c r="A2013" i="8" s="1"/>
  <c r="A2014" i="8" s="1"/>
  <c r="A2015" i="8" s="1"/>
  <c r="A2016" i="8" s="1"/>
  <c r="A2017" i="8" s="1"/>
  <c r="A2018" i="8" s="1"/>
  <c r="A2019" i="8" s="1"/>
  <c r="A2020" i="8" s="1"/>
  <c r="A2021" i="8" s="1"/>
  <c r="A2022" i="8" s="1"/>
  <c r="A2023" i="8" s="1"/>
  <c r="A2024" i="8" s="1"/>
  <c r="A2025" i="8" s="1"/>
  <c r="A2026" i="8" s="1"/>
  <c r="A2027" i="8" s="1"/>
  <c r="A2028" i="8" s="1"/>
  <c r="A2029" i="8" s="1"/>
  <c r="A2030" i="8" s="1"/>
  <c r="A2031" i="8" s="1"/>
  <c r="A2032" i="8" s="1"/>
  <c r="A2033" i="8" s="1"/>
  <c r="A2034" i="8" s="1"/>
  <c r="A2035" i="8" s="1"/>
  <c r="A2036" i="8" s="1"/>
  <c r="A2037" i="8" s="1"/>
  <c r="A2038" i="8" s="1"/>
  <c r="A2039" i="8" s="1"/>
  <c r="A2040" i="8" s="1"/>
  <c r="A2041" i="8" s="1"/>
  <c r="A2042" i="8" s="1"/>
  <c r="A2043" i="8" s="1"/>
  <c r="A2044" i="8" s="1"/>
  <c r="A2045" i="8" s="1"/>
  <c r="A2046" i="8" s="1"/>
  <c r="A2047" i="8" s="1"/>
  <c r="A2048" i="8" s="1"/>
  <c r="A2049" i="8" s="1"/>
  <c r="A2050" i="8" s="1"/>
  <c r="A2051" i="8" s="1"/>
  <c r="A2052" i="8" s="1"/>
  <c r="A2053" i="8" s="1"/>
  <c r="A2054" i="8" s="1"/>
  <c r="A2055" i="8" s="1"/>
  <c r="A2056" i="8" s="1"/>
  <c r="A2057" i="8" s="1"/>
  <c r="A2058" i="8" s="1"/>
  <c r="A2059" i="8" s="1"/>
  <c r="A2060" i="8" s="1"/>
  <c r="A2061" i="8" s="1"/>
  <c r="A2062" i="8" s="1"/>
  <c r="A2063" i="8" s="1"/>
  <c r="A2064" i="8" s="1"/>
  <c r="A2065" i="8" s="1"/>
  <c r="A2066" i="8" s="1"/>
  <c r="A2067" i="8" s="1"/>
  <c r="A2068" i="8" s="1"/>
  <c r="A2069" i="8" s="1"/>
  <c r="A2070" i="8" s="1"/>
  <c r="A2071" i="8" s="1"/>
  <c r="A2072" i="8" s="1"/>
  <c r="A2073" i="8" s="1"/>
  <c r="A2074" i="8" s="1"/>
  <c r="A2075" i="8" s="1"/>
  <c r="A2076" i="8" s="1"/>
  <c r="A2077" i="8" s="1"/>
  <c r="A2078" i="8" s="1"/>
  <c r="A2079" i="8" s="1"/>
  <c r="A2080" i="8" s="1"/>
  <c r="A2081" i="8" s="1"/>
  <c r="A2082" i="8" s="1"/>
  <c r="A2083" i="8" s="1"/>
  <c r="A2084" i="8" s="1"/>
  <c r="A2085" i="8" s="1"/>
  <c r="A2086" i="8" s="1"/>
  <c r="A2087" i="8" s="1"/>
  <c r="A2088" i="8" s="1"/>
  <c r="A2089" i="8" s="1"/>
  <c r="A2090" i="8" s="1"/>
  <c r="A2091" i="8" s="1"/>
  <c r="A2092" i="8" s="1"/>
  <c r="A2093" i="8" s="1"/>
  <c r="A2094" i="8" s="1"/>
  <c r="A2095" i="8" s="1"/>
  <c r="A2096" i="8" s="1"/>
  <c r="A2097" i="8" s="1"/>
  <c r="A2098" i="8" s="1"/>
  <c r="A2099" i="8" s="1"/>
  <c r="A2100" i="8" s="1"/>
  <c r="A2101" i="8" s="1"/>
  <c r="A2102" i="8" s="1"/>
  <c r="A2103" i="8" s="1"/>
  <c r="A2104" i="8" s="1"/>
  <c r="A2105" i="8" s="1"/>
  <c r="A2106" i="8" s="1"/>
  <c r="A2107" i="8" s="1"/>
  <c r="A2108" i="8" s="1"/>
  <c r="A2109" i="8" s="1"/>
  <c r="A2110" i="8" s="1"/>
  <c r="A2111" i="8" s="1"/>
  <c r="A2112" i="8" s="1"/>
  <c r="A2113" i="8" s="1"/>
  <c r="A2114" i="8" s="1"/>
  <c r="A2115" i="8" s="1"/>
  <c r="A2116" i="8" s="1"/>
  <c r="A2117" i="8" s="1"/>
  <c r="A2118" i="8" s="1"/>
  <c r="A2119" i="8" s="1"/>
  <c r="A2120" i="8" s="1"/>
  <c r="A2121" i="8" s="1"/>
  <c r="A2122" i="8" s="1"/>
  <c r="A2123" i="8" s="1"/>
  <c r="A2124" i="8" s="1"/>
  <c r="A2125" i="8" s="1"/>
  <c r="A2126" i="8" s="1"/>
  <c r="A2127" i="8" s="1"/>
  <c r="A2128" i="8" s="1"/>
  <c r="A2129" i="8" s="1"/>
  <c r="A2130" i="8" s="1"/>
  <c r="A2131" i="8" s="1"/>
  <c r="A2132" i="8" s="1"/>
  <c r="A2133" i="8" s="1"/>
  <c r="A2134" i="8" s="1"/>
  <c r="A2135" i="8" s="1"/>
  <c r="A2136" i="8" s="1"/>
  <c r="A2137" i="8" s="1"/>
  <c r="A2138" i="8" s="1"/>
  <c r="A2139" i="8" s="1"/>
  <c r="A2140" i="8" s="1"/>
  <c r="A2141" i="8" s="1"/>
  <c r="A2142" i="8" s="1"/>
  <c r="A2143" i="8" s="1"/>
  <c r="A2144" i="8" s="1"/>
  <c r="A2145" i="8" s="1"/>
  <c r="A2146" i="8" s="1"/>
  <c r="A2147" i="8" s="1"/>
  <c r="A2148" i="8" s="1"/>
  <c r="A2149" i="8" s="1"/>
  <c r="A2150" i="8" s="1"/>
  <c r="A2151" i="8" s="1"/>
  <c r="A2152" i="8" s="1"/>
  <c r="A2153" i="8" s="1"/>
  <c r="A2154" i="8" s="1"/>
  <c r="A2155" i="8" s="1"/>
  <c r="A2156" i="8" s="1"/>
  <c r="A2157" i="8" s="1"/>
  <c r="A2158" i="8" s="1"/>
  <c r="A2159" i="8" s="1"/>
  <c r="A2160" i="8" s="1"/>
  <c r="A2161" i="8" s="1"/>
  <c r="A2162" i="8" s="1"/>
  <c r="A2163" i="8" s="1"/>
  <c r="A2164" i="8" s="1"/>
  <c r="A2165" i="8" s="1"/>
  <c r="A2166" i="8" s="1"/>
  <c r="A2167" i="8" s="1"/>
  <c r="A2168" i="8" s="1"/>
  <c r="A2169" i="8" s="1"/>
  <c r="A2170" i="8" s="1"/>
  <c r="A2171" i="8" s="1"/>
  <c r="A2172" i="8" s="1"/>
  <c r="A2173" i="8" s="1"/>
  <c r="A2174" i="8" s="1"/>
  <c r="A2175" i="8" s="1"/>
  <c r="A2176" i="8" s="1"/>
  <c r="A2177" i="8" s="1"/>
  <c r="A2178" i="8" s="1"/>
  <c r="A2179" i="8" s="1"/>
  <c r="A2180" i="8" s="1"/>
  <c r="A2181" i="8" s="1"/>
  <c r="A2182" i="8" s="1"/>
  <c r="A2183" i="8" s="1"/>
  <c r="A2184" i="8" s="1"/>
  <c r="A2185" i="8" s="1"/>
  <c r="A2186" i="8" s="1"/>
  <c r="A2187" i="8" s="1"/>
  <c r="A2188" i="8" s="1"/>
  <c r="A2189" i="8" s="1"/>
  <c r="A2190" i="8" s="1"/>
  <c r="A2191" i="8" s="1"/>
  <c r="A2192" i="8" s="1"/>
  <c r="A2193" i="8" s="1"/>
  <c r="A2194" i="8" s="1"/>
  <c r="A2195" i="8" s="1"/>
  <c r="A2196" i="8" s="1"/>
  <c r="A2197" i="8" s="1"/>
  <c r="A2198" i="8" s="1"/>
  <c r="A2199" i="8" s="1"/>
  <c r="A2200" i="8" s="1"/>
  <c r="A2201" i="8" s="1"/>
  <c r="A2202" i="8" s="1"/>
  <c r="A2203" i="8" s="1"/>
  <c r="A2204" i="8" s="1"/>
  <c r="A2205" i="8" s="1"/>
  <c r="A2206" i="8" s="1"/>
  <c r="A2207" i="8" s="1"/>
  <c r="A2208" i="8" s="1"/>
  <c r="A2209" i="8" s="1"/>
  <c r="A2210" i="8" s="1"/>
  <c r="A2211" i="8" s="1"/>
  <c r="A2212" i="8" s="1"/>
  <c r="A2213" i="8" s="1"/>
  <c r="A2214" i="8" s="1"/>
  <c r="A2215" i="8" s="1"/>
  <c r="A2216" i="8" s="1"/>
  <c r="A2217" i="8" s="1"/>
  <c r="D59" i="5" l="1"/>
  <c r="D60" i="5" s="1"/>
  <c r="D61" i="5" s="1"/>
  <c r="D62" i="5" s="1"/>
  <c r="D63" i="5" s="1"/>
  <c r="D64" i="5" s="1"/>
</calcChain>
</file>

<file path=xl/sharedStrings.xml><?xml version="1.0" encoding="utf-8"?>
<sst xmlns="http://schemas.openxmlformats.org/spreadsheetml/2006/main" count="3223" uniqueCount="2189">
  <si>
    <t>Product</t>
  </si>
  <si>
    <t>Cost</t>
  </si>
  <si>
    <t>Which One?</t>
  </si>
  <si>
    <t>Value</t>
  </si>
  <si>
    <t>Month</t>
  </si>
  <si>
    <t>Jan</t>
  </si>
  <si>
    <t>Feb</t>
  </si>
  <si>
    <t>Mar</t>
  </si>
  <si>
    <t>April</t>
  </si>
  <si>
    <t>May</t>
  </si>
  <si>
    <t>June</t>
  </si>
  <si>
    <t>July</t>
  </si>
  <si>
    <t>Sept</t>
  </si>
  <si>
    <t>Aug</t>
  </si>
  <si>
    <t>Oct</t>
  </si>
  <si>
    <t>Nov</t>
  </si>
  <si>
    <t>Dec</t>
  </si>
  <si>
    <t>Sales</t>
  </si>
  <si>
    <t>Sum</t>
  </si>
  <si>
    <t>Goal</t>
  </si>
  <si>
    <t>Make a Sales report that shows the total sales for different time periods based on the user's input.</t>
  </si>
  <si>
    <t>Q1</t>
  </si>
  <si>
    <t>Array</t>
  </si>
  <si>
    <t>{"dog","cat",8,12,15,"hat"}</t>
  </si>
  <si>
    <t>Name</t>
  </si>
  <si>
    <t>Q2</t>
  </si>
  <si>
    <t>Q3</t>
  </si>
  <si>
    <t>Q4</t>
  </si>
  <si>
    <t>1st half year</t>
  </si>
  <si>
    <t>2nd half year</t>
  </si>
  <si>
    <t>Annual</t>
  </si>
  <si>
    <t>Average</t>
  </si>
  <si>
    <t>Report Period</t>
  </si>
  <si>
    <t>Report Periods</t>
  </si>
  <si>
    <t>Very Good</t>
  </si>
  <si>
    <t>Good</t>
  </si>
  <si>
    <t>Below Average</t>
  </si>
  <si>
    <t>Poor</t>
  </si>
  <si>
    <t>Text Results</t>
  </si>
  <si>
    <t>Give users the ability to apply different forecast models to a set of data.</t>
  </si>
  <si>
    <t>Model</t>
  </si>
  <si>
    <t>Best</t>
  </si>
  <si>
    <t>Worse</t>
  </si>
  <si>
    <t>Description</t>
  </si>
  <si>
    <t>Last Months Sales</t>
  </si>
  <si>
    <t>Annual Sales (Est.)</t>
  </si>
  <si>
    <t>Determine the quarter of a year given a date.</t>
  </si>
  <si>
    <t>Date</t>
  </si>
  <si>
    <t>Quarter</t>
  </si>
  <si>
    <t>Avg. Quality Scores</t>
  </si>
  <si>
    <t>Turn numeric scores into text ratings.</t>
  </si>
  <si>
    <t>Quality Ratings</t>
  </si>
  <si>
    <t>124k567</t>
  </si>
  <si>
    <t>645t967</t>
  </si>
  <si>
    <t>Part No.</t>
  </si>
  <si>
    <t>Price</t>
  </si>
  <si>
    <t>Color</t>
  </si>
  <si>
    <t>red</t>
  </si>
  <si>
    <t>black</t>
  </si>
  <si>
    <t>Length</t>
  </si>
  <si>
    <t>1.5'</t>
  </si>
  <si>
    <t>3'</t>
  </si>
  <si>
    <t>816u734</t>
  </si>
  <si>
    <t>1'</t>
  </si>
  <si>
    <t>Part No</t>
  </si>
  <si>
    <t>Example 1. Price Check</t>
  </si>
  <si>
    <t>Lookup information about a part number from a reference table.</t>
  </si>
  <si>
    <t>Taxable Income Lower Bound</t>
  </si>
  <si>
    <t>Taxable Income Upper Bound</t>
  </si>
  <si>
    <t>Base Tax Due</t>
  </si>
  <si>
    <t>Tax Due</t>
  </si>
  <si>
    <t>Tax Rate (% Due)</t>
  </si>
  <si>
    <t>Effective Tax Rate</t>
  </si>
  <si>
    <t>Sales Tier</t>
  </si>
  <si>
    <t>Sales Target</t>
  </si>
  <si>
    <t>Commission</t>
  </si>
  <si>
    <t>Base</t>
  </si>
  <si>
    <t>Tier 1</t>
  </si>
  <si>
    <t>Tier 2</t>
  </si>
  <si>
    <t>Employee</t>
  </si>
  <si>
    <t>Commission Due</t>
  </si>
  <si>
    <t>Bob</t>
  </si>
  <si>
    <t>Sunanda</t>
  </si>
  <si>
    <t>Dimitri</t>
  </si>
  <si>
    <t>Barbra</t>
  </si>
  <si>
    <t>Sanjay</t>
  </si>
  <si>
    <t>Kim</t>
  </si>
  <si>
    <t>Tier 3</t>
  </si>
  <si>
    <t>Tier 4</t>
  </si>
  <si>
    <t>Create a Federal Income Tax Calculator to estimate the tax band, tax due, and effective tax rate, based on estimated taxable income.</t>
  </si>
  <si>
    <t>Estimated Taxable Income</t>
  </si>
  <si>
    <t>Example 3. Making it unique</t>
  </si>
  <si>
    <t>Example 4. Revisiting an Example with Approximate Match</t>
  </si>
  <si>
    <t>Example 5. A Tax Calculator using Approximate Match</t>
  </si>
  <si>
    <t>Logging</t>
  </si>
  <si>
    <t>Breweries</t>
  </si>
  <si>
    <t>Wineries</t>
  </si>
  <si>
    <t>Distilleries</t>
  </si>
  <si>
    <t>Museums</t>
  </si>
  <si>
    <t>Marinas</t>
  </si>
  <si>
    <t>Caterers</t>
  </si>
  <si>
    <t>2012 NAICS US   Code</t>
  </si>
  <si>
    <t>2012 NAICS US Title</t>
  </si>
  <si>
    <t>Agriculture, Forestry, Fishing and Hunting</t>
  </si>
  <si>
    <t>Crop Production</t>
  </si>
  <si>
    <t>Oilseed and Grain Farming</t>
  </si>
  <si>
    <t>Soybean Farming</t>
  </si>
  <si>
    <t>Oilseed (except Soybean) Farming</t>
  </si>
  <si>
    <t xml:space="preserve">Oilseed (except Soybean) Farming </t>
  </si>
  <si>
    <t>Dry Pea and Bean Farming</t>
  </si>
  <si>
    <t xml:space="preserve">Dry Pea and Bean Farming </t>
  </si>
  <si>
    <t>Wheat Farming</t>
  </si>
  <si>
    <t>Corn Farming</t>
  </si>
  <si>
    <t xml:space="preserve">Corn Farming </t>
  </si>
  <si>
    <t>Rice Farming</t>
  </si>
  <si>
    <t>Other Grain Farming</t>
  </si>
  <si>
    <t xml:space="preserve">Oilseed and Grain Combination Farming </t>
  </si>
  <si>
    <t xml:space="preserve">All Other Grain Farming </t>
  </si>
  <si>
    <t>Vegetable and Melon Farming</t>
  </si>
  <si>
    <t xml:space="preserve">Potato Farming </t>
  </si>
  <si>
    <t xml:space="preserve">Other Vegetable (except Potato) and Melon Farming </t>
  </si>
  <si>
    <t>Fruit and Tree Nut Farming</t>
  </si>
  <si>
    <t>Orange Groves</t>
  </si>
  <si>
    <t>Citrus (except Orange) Groves</t>
  </si>
  <si>
    <t xml:space="preserve">Citrus (except Orange) Groves </t>
  </si>
  <si>
    <t>Noncitrus Fruit and Tree Nut Farming</t>
  </si>
  <si>
    <t xml:space="preserve">Apple Orchards </t>
  </si>
  <si>
    <t xml:space="preserve">Grape Vineyards </t>
  </si>
  <si>
    <t xml:space="preserve">Strawberry Farming </t>
  </si>
  <si>
    <t xml:space="preserve">Berry (except Strawberry) Farming </t>
  </si>
  <si>
    <t xml:space="preserve">Tree Nut Farming </t>
  </si>
  <si>
    <t xml:space="preserve">Fruit and Tree Nut Combination Farming </t>
  </si>
  <si>
    <t xml:space="preserve">Other Noncitrus Fruit Farming </t>
  </si>
  <si>
    <t>Greenhouse, Nursery, and Floriculture Production</t>
  </si>
  <si>
    <t>Food Crops Grown Under Cover</t>
  </si>
  <si>
    <t xml:space="preserve">Mushroom Production </t>
  </si>
  <si>
    <t xml:space="preserve">Other Food Crops Grown Under Cover </t>
  </si>
  <si>
    <t>Nursery and Floriculture Production</t>
  </si>
  <si>
    <t xml:space="preserve">Nursery and Tree Production </t>
  </si>
  <si>
    <t xml:space="preserve">Floriculture Production </t>
  </si>
  <si>
    <t>Other Crop Farming</t>
  </si>
  <si>
    <t>Tobacco Farming</t>
  </si>
  <si>
    <t>Cotton Farming</t>
  </si>
  <si>
    <t>Sugarcane Farming</t>
  </si>
  <si>
    <t>Hay Farming</t>
  </si>
  <si>
    <t xml:space="preserve">Hay Farming </t>
  </si>
  <si>
    <t>All Other Crop Farming</t>
  </si>
  <si>
    <t xml:space="preserve">Sugar Beet Farming </t>
  </si>
  <si>
    <t xml:space="preserve">Peanut Farming </t>
  </si>
  <si>
    <t xml:space="preserve">All Other Miscellaneous Crop Farming </t>
  </si>
  <si>
    <t>Animal Production and Aquaculture</t>
  </si>
  <si>
    <t>Cattle Ranching and Farming</t>
  </si>
  <si>
    <t>Beef Cattle Ranching and Farming, including Feedlots</t>
  </si>
  <si>
    <t xml:space="preserve">Beef Cattle Ranching and Farming </t>
  </si>
  <si>
    <t xml:space="preserve">Cattle Feedlots </t>
  </si>
  <si>
    <t>Dairy Cattle and Milk Production</t>
  </si>
  <si>
    <t>Dual-Purpose Cattle Ranching and Farming</t>
  </si>
  <si>
    <t xml:space="preserve">Dual-Purpose Cattle Ranching and Farming </t>
  </si>
  <si>
    <t>Hog and Pig Farming</t>
  </si>
  <si>
    <t xml:space="preserve">Hog and Pig Farming </t>
  </si>
  <si>
    <t>Poultry and Egg Production</t>
  </si>
  <si>
    <t>Chicken Egg Production</t>
  </si>
  <si>
    <t xml:space="preserve">Chicken Egg Production </t>
  </si>
  <si>
    <t>Broilers and Other Meat Type Chicken Production</t>
  </si>
  <si>
    <r>
      <t>Broilers and Other Meat Type Chicken Production</t>
    </r>
    <r>
      <rPr>
        <sz val="10"/>
        <color indexed="8"/>
        <rFont val="Arial"/>
        <family val="2"/>
      </rPr>
      <t xml:space="preserve"> </t>
    </r>
  </si>
  <si>
    <t>Turkey Production</t>
  </si>
  <si>
    <t>Poultry Hatcheries</t>
  </si>
  <si>
    <t>Other Poultry Production</t>
  </si>
  <si>
    <t xml:space="preserve">Other Poultry Production </t>
  </si>
  <si>
    <t>Sheep and Goat Farming</t>
  </si>
  <si>
    <t>Sheep Farming</t>
  </si>
  <si>
    <t>Goat Farming</t>
  </si>
  <si>
    <t>Aquaculture</t>
  </si>
  <si>
    <t xml:space="preserve">Finfish Farming and Fish Hatcheries </t>
  </si>
  <si>
    <t xml:space="preserve">Shellfish Farming </t>
  </si>
  <si>
    <t xml:space="preserve">Other Aquaculture </t>
  </si>
  <si>
    <t>Other Animal Production</t>
  </si>
  <si>
    <t>Apiculture</t>
  </si>
  <si>
    <t>Horses and Other Equine Production</t>
  </si>
  <si>
    <t>Fur-Bearing Animal and Rabbit Production</t>
  </si>
  <si>
    <t>All Other Animal Production</t>
  </si>
  <si>
    <t xml:space="preserve">All Other Animal Production </t>
  </si>
  <si>
    <t>Forestry and Logging</t>
  </si>
  <si>
    <t>Timber Tract Operations</t>
  </si>
  <si>
    <t>Forest Nurseries and Gathering of Forest Products</t>
  </si>
  <si>
    <t xml:space="preserve">Forest Nurseries and Gathering of Forest Products </t>
  </si>
  <si>
    <t xml:space="preserve">Logging </t>
  </si>
  <si>
    <t>Fishing, Hunting and Trapping</t>
  </si>
  <si>
    <t>Fishing</t>
  </si>
  <si>
    <t xml:space="preserve">Finfish Fishing </t>
  </si>
  <si>
    <t xml:space="preserve">Shellfish Fishing </t>
  </si>
  <si>
    <t xml:space="preserve">Other Marine Fishing </t>
  </si>
  <si>
    <t>Hunting and Trapping</t>
  </si>
  <si>
    <t>Support Activities for Agriculture and Forestry</t>
  </si>
  <si>
    <t>Support Activities for Crop Production</t>
  </si>
  <si>
    <t xml:space="preserve">Cotton Ginning </t>
  </si>
  <si>
    <t xml:space="preserve">Soil Preparation, Planting, and Cultivating </t>
  </si>
  <si>
    <t xml:space="preserve">Crop Harvesting, Primarily by Machine </t>
  </si>
  <si>
    <t xml:space="preserve">Postharvest Crop Activities (except Cotton Ginning) </t>
  </si>
  <si>
    <t xml:space="preserve">Farm Labor Contractors and Crew Leaders </t>
  </si>
  <si>
    <t xml:space="preserve">Farm Management Services </t>
  </si>
  <si>
    <t>Support Activities for Animal Production</t>
  </si>
  <si>
    <t>Support Activities for Forestry</t>
  </si>
  <si>
    <t>Mining, Quarrying, and Oil and Gas Extraction</t>
  </si>
  <si>
    <t>Oil and Gas Extraction</t>
  </si>
  <si>
    <t xml:space="preserve">Crude Petroleum and Natural Gas Extraction </t>
  </si>
  <si>
    <t xml:space="preserve">Natural Gas Liquid Extraction </t>
  </si>
  <si>
    <t>Mining (except Oil and Gas)</t>
  </si>
  <si>
    <t>Coal Mining</t>
  </si>
  <si>
    <t xml:space="preserve">Bituminous Coal and Lignite Surface Mining </t>
  </si>
  <si>
    <t xml:space="preserve">Bituminous Coal Underground Mining </t>
  </si>
  <si>
    <t xml:space="preserve">Anthracite Mining </t>
  </si>
  <si>
    <t>Metal Ore Mining</t>
  </si>
  <si>
    <t>Iron Ore Mining</t>
  </si>
  <si>
    <t>Gold Ore and Silver Ore Mining</t>
  </si>
  <si>
    <t xml:space="preserve">Gold Ore Mining </t>
  </si>
  <si>
    <t xml:space="preserve">Silver Ore Mining </t>
  </si>
  <si>
    <t>Copper, Nickel, Lead, and Zinc Mining</t>
  </si>
  <si>
    <t xml:space="preserve">Lead Ore and Zinc Ore Mining </t>
  </si>
  <si>
    <t xml:space="preserve">Copper Ore and Nickel Ore Mining </t>
  </si>
  <si>
    <t>Other Metal Ore Mining</t>
  </si>
  <si>
    <t xml:space="preserve">Uranium-Radium-Vanadium Ore Mining </t>
  </si>
  <si>
    <t xml:space="preserve">All Other Metal Ore Mining </t>
  </si>
  <si>
    <t>Nonmetallic Mineral Mining and Quarrying</t>
  </si>
  <si>
    <t>Stone Mining and Quarrying</t>
  </si>
  <si>
    <t xml:space="preserve">Dimension Stone Mining and Quarrying </t>
  </si>
  <si>
    <t xml:space="preserve">Crushed and Broken Limestone Mining and Quarrying </t>
  </si>
  <si>
    <t xml:space="preserve">Crushed and Broken Granite Mining and Quarrying </t>
  </si>
  <si>
    <t xml:space="preserve">Other Crushed and Broken Stone Mining and Quarrying </t>
  </si>
  <si>
    <t>Sand, Gravel, Clay, and Ceramic and Refractory Minerals Mining and Quarrying</t>
  </si>
  <si>
    <t xml:space="preserve">Construction Sand and Gravel Mining </t>
  </si>
  <si>
    <t xml:space="preserve">Industrial Sand Mining </t>
  </si>
  <si>
    <t xml:space="preserve">Kaolin and Ball Clay Mining </t>
  </si>
  <si>
    <t xml:space="preserve">Clay and Ceramic and Refractory Minerals Mining </t>
  </si>
  <si>
    <t>Other Nonmetallic Mineral Mining and Quarrying</t>
  </si>
  <si>
    <t xml:space="preserve">Potash, Soda, and Borate Mineral Mining </t>
  </si>
  <si>
    <t xml:space="preserve">Phosphate Rock Mining </t>
  </si>
  <si>
    <t xml:space="preserve">Other Chemical and Fertilizer Mineral Mining </t>
  </si>
  <si>
    <t xml:space="preserve">All Other Nonmetallic Mineral Mining </t>
  </si>
  <si>
    <t>Support Activities for Mining</t>
  </si>
  <si>
    <t>Drilling Oil and Gas Wells</t>
  </si>
  <si>
    <t xml:space="preserve">Support Activities for Oil and Gas Operations </t>
  </si>
  <si>
    <t xml:space="preserve">Support Activities for Coal Mining </t>
  </si>
  <si>
    <t xml:space="preserve">Support Activities for Metal Mining </t>
  </si>
  <si>
    <t xml:space="preserve">Support Activities for Nonmetallic Minerals (except Fuels) Mining </t>
  </si>
  <si>
    <t>Utilities</t>
  </si>
  <si>
    <r>
      <t>Utilities</t>
    </r>
    <r>
      <rPr>
        <sz val="10"/>
        <color indexed="8"/>
        <rFont val="Arial"/>
        <family val="2"/>
      </rPr>
      <t xml:space="preserve"> </t>
    </r>
  </si>
  <si>
    <t>Electric Power Generation, Transmission and Distribution</t>
  </si>
  <si>
    <t xml:space="preserve">Electric Power Generation </t>
  </si>
  <si>
    <t xml:space="preserve">Hydroelectric Power Generation </t>
  </si>
  <si>
    <t xml:space="preserve">Fossil Fuel Electric Power Generation </t>
  </si>
  <si>
    <t xml:space="preserve">Nuclear Electric Power Generation </t>
  </si>
  <si>
    <t xml:space="preserve">Solar Electric Power Generation </t>
  </si>
  <si>
    <t xml:space="preserve">Wind Electric Power Generation </t>
  </si>
  <si>
    <t xml:space="preserve">Geothermal Electric Power Generation </t>
  </si>
  <si>
    <t xml:space="preserve">Biomass Electric Power Generation </t>
  </si>
  <si>
    <t xml:space="preserve">Other Electric Power Generation </t>
  </si>
  <si>
    <t xml:space="preserve">Electric Power Transmission, Control, and Distribution </t>
  </si>
  <si>
    <t xml:space="preserve">Electric Bulk Power Transmission and Control </t>
  </si>
  <si>
    <t xml:space="preserve">Electric Power Distribution </t>
  </si>
  <si>
    <t xml:space="preserve">Natural Gas Distribution </t>
  </si>
  <si>
    <t xml:space="preserve">Water, Sewage and Other Systems </t>
  </si>
  <si>
    <t xml:space="preserve">Water Supply and Irrigation Systems </t>
  </si>
  <si>
    <t xml:space="preserve">Sewage Treatment Facilities </t>
  </si>
  <si>
    <t xml:space="preserve">Steam and Air-Conditioning Supply </t>
  </si>
  <si>
    <t>Construction</t>
  </si>
  <si>
    <t>Construction of Buildings</t>
  </si>
  <si>
    <t>Residential Building Construction</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</si>
  <si>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</si>
  <si>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</si>
  <si>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</si>
  <si>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</si>
  <si>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Nonresidential Building Construction</t>
  </si>
  <si>
    <t>Industrial Building Construction</t>
  </si>
  <si>
    <t xml:space="preserve">Industrial Building Construction </t>
  </si>
  <si>
    <t>Commercial and Institutional Building Construction</t>
  </si>
  <si>
    <t xml:space="preserve">Commercial and Institutional Building Construction </t>
  </si>
  <si>
    <t>Heavy and Civil Engineering Construction</t>
  </si>
  <si>
    <t>Utility System Construction</t>
  </si>
  <si>
    <t>Water and Sewer Line and Related Structures Construction</t>
  </si>
  <si>
    <t xml:space="preserve">Water and Sewer Line and Related Structures Construction </t>
  </si>
  <si>
    <t>Oil and Gas Pipeline and Related Structures Construction</t>
  </si>
  <si>
    <t xml:space="preserve">Oil and Gas Pipeline and Related Structures Construction </t>
  </si>
  <si>
    <t>Power and Communication Line and Related Structures Construction</t>
  </si>
  <si>
    <t xml:space="preserve">Power and Communication Line and Related Structures Construction </t>
  </si>
  <si>
    <t>Land Subdivision</t>
  </si>
  <si>
    <t xml:space="preserve">Land Subdivision </t>
  </si>
  <si>
    <t>Highway, Street, and Bridge Construction</t>
  </si>
  <si>
    <t xml:space="preserve">Highway, Street, and Bridge Construction </t>
  </si>
  <si>
    <t>Other Heavy and Civil Engineering Construction</t>
  </si>
  <si>
    <t xml:space="preserve">Other Heavy and Civil Engineering Construction </t>
  </si>
  <si>
    <t>Specialty Trade Contractors</t>
  </si>
  <si>
    <t>Foundation, Structure, and Building Exterior Contractors</t>
  </si>
  <si>
    <t xml:space="preserve">Poured Concrete Foundation and Structure Contractors </t>
  </si>
  <si>
    <r>
      <t>Structural Steel and Precast Concrete Contractors</t>
    </r>
    <r>
      <rPr>
        <sz val="10"/>
        <color indexed="8"/>
        <rFont val="Arial"/>
        <family val="2"/>
      </rPr>
      <t xml:space="preserve"> </t>
    </r>
  </si>
  <si>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</si>
  <si>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</si>
  <si>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</si>
  <si>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</si>
  <si>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</si>
  <si>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</si>
  <si>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</si>
  <si>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Building Equipment Contractors</t>
  </si>
  <si>
    <t>Electrical Contractors and Other Wiring Installation Contractors</t>
  </si>
  <si>
    <t>Plumbing, Heating, and Air-Conditioning Contractors</t>
  </si>
  <si>
    <t xml:space="preserve">Plumbing, Heating, and Air-Conditioning Contractors </t>
  </si>
  <si>
    <t>Other Building Equipment Contractors</t>
  </si>
  <si>
    <t xml:space="preserve">Other Building Equipment Contractors </t>
  </si>
  <si>
    <t>Building Finishing Contractors</t>
  </si>
  <si>
    <t>Drywall and Insulation Contractors</t>
  </si>
  <si>
    <t xml:space="preserve">Drywall and Insulation Contractors </t>
  </si>
  <si>
    <t>Painting and Wall Covering Contractors</t>
  </si>
  <si>
    <t>Flooring Contractors</t>
  </si>
  <si>
    <t>Tile and Terrazzo Contractors</t>
  </si>
  <si>
    <t>Finish Carpentry Contractors</t>
  </si>
  <si>
    <t>Other Building Finishing Contractors</t>
  </si>
  <si>
    <t>Other Specialty Trade Contractors</t>
  </si>
  <si>
    <t>Site Preparation Contractors</t>
  </si>
  <si>
    <t>All Other Specialty Trade Contractors</t>
  </si>
  <si>
    <t>31-33</t>
  </si>
  <si>
    <t>Manufacturing</t>
  </si>
  <si>
    <t>Food Manufacturing</t>
  </si>
  <si>
    <t>Animal Food Manufacturing</t>
  </si>
  <si>
    <t xml:space="preserve">Dog and Cat Food Manufacturing </t>
  </si>
  <si>
    <t xml:space="preserve">Other Animal Food Manufacturing </t>
  </si>
  <si>
    <t>Grain and Oilseed Milling</t>
  </si>
  <si>
    <t>Flour Milling and Malt Manufacturing</t>
  </si>
  <si>
    <t xml:space="preserve">Flour Milling </t>
  </si>
  <si>
    <t xml:space="preserve">Rice Milling </t>
  </si>
  <si>
    <t xml:space="preserve">Malt Manufacturing </t>
  </si>
  <si>
    <t>Starch and Vegetable Fats and Oils Manufacturing</t>
  </si>
  <si>
    <t xml:space="preserve">Wet Corn Milling </t>
  </si>
  <si>
    <t xml:space="preserve">Soybean and Other Oilseed Processing </t>
  </si>
  <si>
    <t xml:space="preserve">Fats and Oils Refining and Blending </t>
  </si>
  <si>
    <t>Breakfast Cereal Manufacturing</t>
  </si>
  <si>
    <t>Sugar and Confectionery Product Manufacturing</t>
  </si>
  <si>
    <t>Sugar Manufacturing</t>
  </si>
  <si>
    <t xml:space="preserve">Beet Sugar Manufacturing </t>
  </si>
  <si>
    <t xml:space="preserve">Cane Sugar Manufacturing </t>
  </si>
  <si>
    <t>Nonchocolate Confectionery Manufacturing</t>
  </si>
  <si>
    <t>Chocolate and Confectionery Manufacturing</t>
  </si>
  <si>
    <t xml:space="preserve">Chocolate and Confectionery Manufacturing from Cacao Beans </t>
  </si>
  <si>
    <t xml:space="preserve">Confectionery Manufacturing from Purchased Chocolate </t>
  </si>
  <si>
    <t>Fruit and Vegetable Preserving and Specialty Food Manufacturing</t>
  </si>
  <si>
    <t>Frozen Food Manufacturing</t>
  </si>
  <si>
    <t xml:space="preserve">Frozen Fruit, Juice, and Vegetable Manufacturing </t>
  </si>
  <si>
    <t xml:space="preserve">Frozen Specialty Food Manufacturing </t>
  </si>
  <si>
    <t>Fruit and Vegetable Canning, Pickling, and Drying</t>
  </si>
  <si>
    <t xml:space="preserve">Fruit and Vegetable Canning </t>
  </si>
  <si>
    <t xml:space="preserve">Specialty Canning </t>
  </si>
  <si>
    <t xml:space="preserve">Dried and Dehydrated Food Manufacturing </t>
  </si>
  <si>
    <t>Dairy Product Manufacturing</t>
  </si>
  <si>
    <t>Dairy Product (except Frozen) Manufacturing</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</si>
  <si>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</si>
  <si>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</si>
  <si>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</si>
  <si>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</si>
  <si>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</si>
  <si>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Animal Slaughtering and Processing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</si>
  <si>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</si>
  <si>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</si>
  <si>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</si>
  <si>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</si>
  <si>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</si>
  <si>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Bakeries and Tortilla Manufacturing</t>
  </si>
  <si>
    <t>Bread and Bakery Product Manufacturing</t>
  </si>
  <si>
    <t xml:space="preserve">Retail Bakeries </t>
  </si>
  <si>
    <t xml:space="preserve">Commercial Bakeries </t>
  </si>
  <si>
    <t xml:space="preserve">Frozen Cakes, Pies, and Other Pastries Manufacturing </t>
  </si>
  <si>
    <t>Cookie, Cracker, and Pasta Manufacturing</t>
  </si>
  <si>
    <t xml:space="preserve">Cookie and Cracker Manufacturing </t>
  </si>
  <si>
    <t xml:space="preserve">Dry Pasta, Dough, and Flour Mixes Manufacturing from Purchased Flour </t>
  </si>
  <si>
    <t>Tortilla Manufacturing</t>
  </si>
  <si>
    <t>Other Food Manufacturing</t>
  </si>
  <si>
    <t>Snack Food Manufacturing</t>
  </si>
  <si>
    <t xml:space="preserve">Roasted Nuts and Peanut Butter Manufacturing </t>
  </si>
  <si>
    <t xml:space="preserve">Other Snack Food Manufacturing </t>
  </si>
  <si>
    <t>Coffee and Tea Manufacturing</t>
  </si>
  <si>
    <t xml:space="preserve">Coffee and Tea Manufacturing </t>
  </si>
  <si>
    <t>Flavoring Syrup and Concentrate Manufacturing</t>
  </si>
  <si>
    <t>Seasoning and Dressing Manufacturing</t>
  </si>
  <si>
    <t xml:space="preserve">Mayonnaise, Dressing, and Other Prepared Sauce Manufacturing </t>
  </si>
  <si>
    <t xml:space="preserve">Spice and Extract Manufacturing </t>
  </si>
  <si>
    <t>All Other Food Manufacturing</t>
  </si>
  <si>
    <t xml:space="preserve">Perishable Prepared Food Manufacturing </t>
  </si>
  <si>
    <t xml:space="preserve">All Other Miscellaneous Food Manufacturing </t>
  </si>
  <si>
    <t>Beverage and Tobacco Product Manufacturing</t>
  </si>
  <si>
    <t>Beverage Manufacturing</t>
  </si>
  <si>
    <t>Soft Drink and Ice Manufacturing</t>
  </si>
  <si>
    <t xml:space="preserve">Soft Drink Manufacturing </t>
  </si>
  <si>
    <t xml:space="preserve">Bottled Water Manufacturing </t>
  </si>
  <si>
    <t xml:space="preserve">Ice Manufacturing </t>
  </si>
  <si>
    <t xml:space="preserve">Wineries </t>
  </si>
  <si>
    <t xml:space="preserve">Distilleries </t>
  </si>
  <si>
    <t>Tobacco Manufacturing</t>
  </si>
  <si>
    <t xml:space="preserve">Tobacco Manufacturing </t>
  </si>
  <si>
    <t>Textile Mills</t>
  </si>
  <si>
    <t>Fiber, Yarn, and Thread Mills</t>
  </si>
  <si>
    <t xml:space="preserve">Fiber, Yarn, and Thread Mills </t>
  </si>
  <si>
    <t>Fabric Mills</t>
  </si>
  <si>
    <t>Broadwoven Fabric Mills</t>
  </si>
  <si>
    <t>Narrow Fabric Mills and Schiffli Machine Embroidery</t>
  </si>
  <si>
    <t>Nonwoven Fabric Mills</t>
  </si>
  <si>
    <t>Knit Fabric Mills</t>
  </si>
  <si>
    <t>Textile and Fabric Finishing and Fabric Coating Mills</t>
  </si>
  <si>
    <t>Textile and Fabric Finishing Mills</t>
  </si>
  <si>
    <r>
      <t>Textile and Fabric Finishing Mills</t>
    </r>
    <r>
      <rPr>
        <sz val="10"/>
        <color indexed="8"/>
        <rFont val="Arial"/>
        <family val="2"/>
      </rPr>
      <t xml:space="preserve"> </t>
    </r>
  </si>
  <si>
    <t>Fabric Coating Mills</t>
  </si>
  <si>
    <t>Textile Product Mills</t>
  </si>
  <si>
    <t>Textile Furnishings Mills</t>
  </si>
  <si>
    <t>Carpet and Rug Mills</t>
  </si>
  <si>
    <t>Curtain and Linen Mills</t>
  </si>
  <si>
    <t>Other Textile Product Mills</t>
  </si>
  <si>
    <t>Textile Bag and Canvas Mills</t>
  </si>
  <si>
    <t xml:space="preserve">Textile Bag and Canvas Mills </t>
  </si>
  <si>
    <t>All Other Textile Product Mills</t>
  </si>
  <si>
    <t xml:space="preserve">Rope, Cordage, Twine, Tire Cord, and Tire Fabric Mills </t>
  </si>
  <si>
    <t xml:space="preserve">All Other Miscellaneous Textile Product Mills </t>
  </si>
  <si>
    <t>Apparel Manufacturing</t>
  </si>
  <si>
    <t>Apparel Knitting Mills</t>
  </si>
  <si>
    <t>Hosiery and Sock Mills</t>
  </si>
  <si>
    <t>Other Apparel Knitting Mills</t>
  </si>
  <si>
    <t xml:space="preserve">Other Apparel Knitting Mills </t>
  </si>
  <si>
    <t>Cut and Sew Apparel Manufacturing</t>
  </si>
  <si>
    <t xml:space="preserve">Cut and Sew Apparel Contractors </t>
  </si>
  <si>
    <t xml:space="preserve">Men’s and Boys’ Cut and Sew Apparel Manufacturing </t>
  </si>
  <si>
    <t>Women’s, Girls’, and Infants’ Cut and Sew Apparel Manufacturing</t>
  </si>
  <si>
    <t xml:space="preserve">Women’s, Girls’, and Infants’ Cut and Sew Apparel Manufacturing </t>
  </si>
  <si>
    <t xml:space="preserve">Other Cut and Sew Apparel Manufacturing </t>
  </si>
  <si>
    <t>Apparel Accessories and Other Apparel Manufacturing</t>
  </si>
  <si>
    <t xml:space="preserve">Apparel Accessories and Other Apparel Manufacturing </t>
  </si>
  <si>
    <t>Leather and Allied Product Manufacturing</t>
  </si>
  <si>
    <t>Leather and Hide Tanning and Finishing</t>
  </si>
  <si>
    <t>Footwear Manufacturing</t>
  </si>
  <si>
    <t xml:space="preserve">Footwear Manufacturing </t>
  </si>
  <si>
    <t>Other Leather and Allied Product Manufacturing</t>
  </si>
  <si>
    <t xml:space="preserve">Women's Handbag and Purse Manufacturing </t>
  </si>
  <si>
    <t xml:space="preserve">All Other Leather Good and Allied Product Manufacturing </t>
  </si>
  <si>
    <t>Wood Product Manufacturing</t>
  </si>
  <si>
    <t>Sawmills and Wood Preservation</t>
  </si>
  <si>
    <t xml:space="preserve">Sawmills </t>
  </si>
  <si>
    <t xml:space="preserve">Wood Preservation </t>
  </si>
  <si>
    <t>Veneer, Plywood, and Engineered Wood Product Manufacturing</t>
  </si>
  <si>
    <t xml:space="preserve">Hardwood Veneer and Plywood Manufacturing </t>
  </si>
  <si>
    <t xml:space="preserve">Softwood Veneer and Plywood Manufacturing </t>
  </si>
  <si>
    <t xml:space="preserve">Engineered Wood Member (except Truss) Manufacturing </t>
  </si>
  <si>
    <t xml:space="preserve">Truss Manufacturing </t>
  </si>
  <si>
    <t xml:space="preserve">Reconstituted Wood Product Manufacturing </t>
  </si>
  <si>
    <t>Other Wood Product Manufacturing</t>
  </si>
  <si>
    <t>Millwork</t>
  </si>
  <si>
    <t xml:space="preserve">Wood Window and Door Manufacturing </t>
  </si>
  <si>
    <t xml:space="preserve">Cut Stock, Resawing Lumber, and Planing </t>
  </si>
  <si>
    <t xml:space="preserve">Other Millwork (including Flooring) </t>
  </si>
  <si>
    <t>Wood Container and Pallet Manufacturing</t>
  </si>
  <si>
    <t>All Other Wood Product Manufacturing</t>
  </si>
  <si>
    <t xml:space="preserve">Manufactured Home (Mobile Home) Manufacturing </t>
  </si>
  <si>
    <t xml:space="preserve">Prefabricated Wood Building Manufacturing </t>
  </si>
  <si>
    <t xml:space="preserve">All Other Miscellaneous Wood Product Manufacturing </t>
  </si>
  <si>
    <t>Paper Manufacturing</t>
  </si>
  <si>
    <t>Pulp, Paper, and Paperboard Mills</t>
  </si>
  <si>
    <t>Pulp Mills</t>
  </si>
  <si>
    <t xml:space="preserve">Pulp Mills </t>
  </si>
  <si>
    <t>Paper Mills</t>
  </si>
  <si>
    <t xml:space="preserve">Paper (except Newsprint) Mills </t>
  </si>
  <si>
    <t xml:space="preserve">Newsprint Mills </t>
  </si>
  <si>
    <t>Paperboard Mills</t>
  </si>
  <si>
    <t xml:space="preserve">Paperboard Mills </t>
  </si>
  <si>
    <t>Converted Paper Product Manufacturing</t>
  </si>
  <si>
    <t>Paperboard Container Manufacturing</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</si>
  <si>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</si>
  <si>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</si>
  <si>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</si>
  <si>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</si>
  <si>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</si>
  <si>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Other Converted Paper Product Manufacturing</t>
  </si>
  <si>
    <t xml:space="preserve">Sanitary Paper Product Manufacturing </t>
  </si>
  <si>
    <t xml:space="preserve">All Other Converted Paper Product Manufacturing </t>
  </si>
  <si>
    <t>Printing and Related Support Activities</t>
  </si>
  <si>
    <t>Printing</t>
  </si>
  <si>
    <t xml:space="preserve">Commercial Printing (except Screen and Books) </t>
  </si>
  <si>
    <t xml:space="preserve">Commercial Screen Printing </t>
  </si>
  <si>
    <t xml:space="preserve">Books Printing </t>
  </si>
  <si>
    <t>Support Activities for Printing</t>
  </si>
  <si>
    <t>Petroleum and Coal Products Manufacturing</t>
  </si>
  <si>
    <t>Petroleum Refineries</t>
  </si>
  <si>
    <t>Asphalt Paving, Roofing, and Saturated Materials Manufacturing</t>
  </si>
  <si>
    <t xml:space="preserve">Asphalt Paving Mixture and Block Manufacturing </t>
  </si>
  <si>
    <t xml:space="preserve">Asphalt Shingle and Coating Materials Manufacturing </t>
  </si>
  <si>
    <t>Other Petroleum and Coal Products Manufacturing</t>
  </si>
  <si>
    <t xml:space="preserve">Petroleum Lubricating Oil and Grease Manufacturing </t>
  </si>
  <si>
    <t xml:space="preserve">All Other Petroleum and Coal Products Manufacturing </t>
  </si>
  <si>
    <t>Chemical Manufacturing</t>
  </si>
  <si>
    <t>Basic Chemical Manufacturing</t>
  </si>
  <si>
    <t>Petrochemical Manufacturing</t>
  </si>
  <si>
    <t>Industrial Gas Manufacturing</t>
  </si>
  <si>
    <t>Synthetic Dye and Pigment Manufacturing</t>
  </si>
  <si>
    <t>Other Basic Inorganic Chemical Manufacturing</t>
  </si>
  <si>
    <t xml:space="preserve">Other Basic Inorganic Chemical Manufacturing </t>
  </si>
  <si>
    <t>Other Basic Organic Chemical Manufacturing</t>
  </si>
  <si>
    <t xml:space="preserve">Ethyl Alcohol Manufacturing </t>
  </si>
  <si>
    <t xml:space="preserve">Cyclic Crude, Intermediate, and Gum and Wood Chemical Manufacturing </t>
  </si>
  <si>
    <t xml:space="preserve">All Other Basic Organic Chemical Manufacturing </t>
  </si>
  <si>
    <t>Resin, Synthetic Rubber, and Artificial Synthetic Fibers and Filaments Manufacturing</t>
  </si>
  <si>
    <t>Resin and Synthetic Rubber Manufacturing</t>
  </si>
  <si>
    <t xml:space="preserve">Plastics Material and Resin Manufacturing </t>
  </si>
  <si>
    <t xml:space="preserve">Synthetic Rubber Manufacturing </t>
  </si>
  <si>
    <t>Artificial and Synthetic Fibers and Filaments Manufacturing</t>
  </si>
  <si>
    <t>Pesticide, Fertilizer, and Other Agricultural Chemical Manufacturing</t>
  </si>
  <si>
    <t>Fertilizer Manufacturing</t>
  </si>
  <si>
    <t xml:space="preserve">Nitrogenous Fertilizer Manufacturing </t>
  </si>
  <si>
    <t xml:space="preserve">Phosphatic Fertilizer Manufacturing </t>
  </si>
  <si>
    <t xml:space="preserve">Fertilizer (Mixing Only) Manufacturing </t>
  </si>
  <si>
    <t>Pesticide and Other Agricultural Chemical Manufacturing</t>
  </si>
  <si>
    <t>Pharmaceutical and Medicine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</si>
  <si>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</si>
  <si>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</si>
  <si>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</si>
  <si>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</si>
  <si>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Coating, and Adhesive Manufacturing</t>
  </si>
  <si>
    <t>Paint and Coating Manufacturing</t>
  </si>
  <si>
    <t>Adhesive Manufacturing</t>
  </si>
  <si>
    <t>Soap, Cleaning Compound, and Toilet Preparation Manufacturing</t>
  </si>
  <si>
    <t>Soap and Cleaning Compound Manufacturing</t>
  </si>
  <si>
    <t xml:space="preserve">Soap and Other Detergent Manufacturing </t>
  </si>
  <si>
    <t xml:space="preserve">Polish and Other Sanitation Good Manufacturing </t>
  </si>
  <si>
    <t xml:space="preserve">Surface Active Agent Manufacturing </t>
  </si>
  <si>
    <t>Toilet Preparation Manufacturing</t>
  </si>
  <si>
    <t>Other Chemical Product and Preparation Manufacturing</t>
  </si>
  <si>
    <t>Printing Ink Manufacturing</t>
  </si>
  <si>
    <t>Explosives Manufacturing</t>
  </si>
  <si>
    <t>All Other Chemical Product and Preparation Manufacturing</t>
  </si>
  <si>
    <t xml:space="preserve">Custom Compounding of Purchased Resins </t>
  </si>
  <si>
    <t xml:space="preserve">Photographic Film, Paper, Plate, and Chemical Manufacturing </t>
  </si>
  <si>
    <t xml:space="preserve">All Other Miscellaneous Chemical Product and Preparation Manufacturing </t>
  </si>
  <si>
    <t>Plastics and Rubber Products Manufacturing</t>
  </si>
  <si>
    <t>Plastics Product Manufacturing</t>
  </si>
  <si>
    <t>Plastics Packaging Materials and Unlaminated Film and Sheet Manufacturing</t>
  </si>
  <si>
    <t xml:space="preserve">Plastics Bag and Pouch Manufacturing </t>
  </si>
  <si>
    <t xml:space="preserve">Plastics Packaging Film and Sheet (including Laminated) Manufacturing </t>
  </si>
  <si>
    <t xml:space="preserve">Unlaminated Plastics Film and Sheet (except Packaging) Manufacturing </t>
  </si>
  <si>
    <t>Plastics Pipe, Pipe Fitting, and Unlaminated Profile Shape Manufacturing</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</si>
  <si>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</si>
  <si>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</si>
  <si>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</si>
  <si>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</si>
  <si>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</si>
  <si>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</si>
  <si>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Other Plastics Product Manufacturing</t>
  </si>
  <si>
    <t xml:space="preserve">Plastics Plumbing Fixture Manufacturing </t>
  </si>
  <si>
    <t xml:space="preserve">All Other Plastics Product Manufacturing </t>
  </si>
  <si>
    <t>Rubber Product Manufacturing</t>
  </si>
  <si>
    <t>Tire Manufacturing</t>
  </si>
  <si>
    <t xml:space="preserve">Tire Manufacturing (except Retreading) </t>
  </si>
  <si>
    <t xml:space="preserve">Tire Retreading </t>
  </si>
  <si>
    <t>Rubber and Plastics Hoses and Belting Manufacturing</t>
  </si>
  <si>
    <t>Other Rubber Product Manufacturing</t>
  </si>
  <si>
    <t xml:space="preserve">Rubber Product Manufacturing for Mechanical Use </t>
  </si>
  <si>
    <t xml:space="preserve">All Other Rubber Product Manufacturing </t>
  </si>
  <si>
    <t>Nonmetallic Mineral Product Manufacturing</t>
  </si>
  <si>
    <t>Clay Product and Refractory Manufacturing</t>
  </si>
  <si>
    <t>Pottery, Ceramics, and Plumbing Fixture Manufacturing</t>
  </si>
  <si>
    <t xml:space="preserve">Pottery, Ceramics, and Plumbing Fixture Manufacturing </t>
  </si>
  <si>
    <t>Clay Building Material and Refractories Manufacturing</t>
  </si>
  <si>
    <t xml:space="preserve">Clay Building Material and Refractories Manufacturing </t>
  </si>
  <si>
    <t>Glass and Glass Product Manufacturing</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</si>
  <si>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</si>
  <si>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</si>
  <si>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</si>
  <si>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</si>
  <si>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and Concrete Product Manufacturing</t>
  </si>
  <si>
    <t>Cement Manufacturing</t>
  </si>
  <si>
    <t>Ready-Mix Concrete Manufacturing</t>
  </si>
  <si>
    <t>Concrete Pipe, Brick, and Block Manufacturing</t>
  </si>
  <si>
    <t xml:space="preserve">Concrete Block and Brick Manufacturing </t>
  </si>
  <si>
    <t xml:space="preserve">Concrete Pipe Manufacturing </t>
  </si>
  <si>
    <t>Other Concrete Product Manufacturing</t>
  </si>
  <si>
    <t xml:space="preserve">Other Concrete Product Manufacturing </t>
  </si>
  <si>
    <t>Lime and Gypsum Product Manufacturing</t>
  </si>
  <si>
    <t>Lime Manufacturing</t>
  </si>
  <si>
    <t>Gypsum Product Manufacturing</t>
  </si>
  <si>
    <t>Other Nonmetallic Mineral Product Manufacturing</t>
  </si>
  <si>
    <t>Abrasive Product Manufacturing</t>
  </si>
  <si>
    <t>All Other Nonmetallic Mineral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</si>
  <si>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</si>
  <si>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</si>
  <si>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</si>
  <si>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</si>
  <si>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Primary Metal Manufacturing</t>
  </si>
  <si>
    <t>Iron and Steel Mills and Ferroalloy Manufacturing</t>
  </si>
  <si>
    <t xml:space="preserve">Iron and Steel Mills and Ferroalloy Manufacturing </t>
  </si>
  <si>
    <t>Steel Product Manufacturing from Purchased Steel</t>
  </si>
  <si>
    <t>Iron and Steel Pipe and Tube Manufacturing from Purchased Steel</t>
  </si>
  <si>
    <t>Rolling and Drawing of Purchased Steel</t>
  </si>
  <si>
    <t xml:space="preserve">Rolled Steel Shape Manufacturing </t>
  </si>
  <si>
    <t xml:space="preserve">Steel Wire Drawing </t>
  </si>
  <si>
    <t>Alumina and Aluminum Production and Processing</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</si>
  <si>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</si>
  <si>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</si>
  <si>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</si>
  <si>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</si>
  <si>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Nonferrous Metal (except Aluminum) Production and Processing</t>
  </si>
  <si>
    <t>Nonferrous Metal (except Aluminum) Smelting and Refining</t>
  </si>
  <si>
    <t xml:space="preserve">Nonferrous Metal (except Aluminum) Smelting and Refining </t>
  </si>
  <si>
    <t>Copper Rolling, Drawing, Extruding, and Alloying</t>
  </si>
  <si>
    <t>Nonferrous Metal (except Copper and Aluminum) Rolling, Drawing, Extruding, and Alloying</t>
  </si>
  <si>
    <t xml:space="preserve">Nonferrous Metal (except Copper and Aluminum) Rolling, Drawing, and Extruding </t>
  </si>
  <si>
    <t xml:space="preserve">Secondary Smelting, Refining, and Alloying of Nonferrous Metal (except Copper and Aluminum) </t>
  </si>
  <si>
    <t>Foundries</t>
  </si>
  <si>
    <t>Ferrous Metal Foundries</t>
  </si>
  <si>
    <t xml:space="preserve">Iron Foundries </t>
  </si>
  <si>
    <t xml:space="preserve">Steel Investment Foundries </t>
  </si>
  <si>
    <t xml:space="preserve">Steel Foundries (except Investment) </t>
  </si>
  <si>
    <t>Nonferrous Metal Foundries</t>
  </si>
  <si>
    <t xml:space="preserve">Nonferrous Metal Die-Casting Foundries </t>
  </si>
  <si>
    <t xml:space="preserve">Aluminum Foundries (except Die-Casting) </t>
  </si>
  <si>
    <t xml:space="preserve">Other Nonferrous Metal Foundries (except Die-Casting) </t>
  </si>
  <si>
    <t>Fabricated Metal Product Manufacturing</t>
  </si>
  <si>
    <t>Forging and Stamping</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</si>
  <si>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</si>
  <si>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</si>
  <si>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</si>
  <si>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</si>
  <si>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</si>
  <si>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Cutlery and Handtool Manufacturing</t>
  </si>
  <si>
    <t xml:space="preserve">Metal Kitchen Cookware, Utensil, Cutlery, and Flatware (except Precious) Manufacturing </t>
  </si>
  <si>
    <t xml:space="preserve">Saw Blade and Handtool Manufacturing </t>
  </si>
  <si>
    <t>Architectural and Structural Metals Manufacturing</t>
  </si>
  <si>
    <t>Plate Work and Fabricated Structural Product Manufacturing</t>
  </si>
  <si>
    <t xml:space="preserve">Prefabricated Metal Building and Component Manufacturing </t>
  </si>
  <si>
    <t xml:space="preserve">Fabricated Structural Metal Manufacturing </t>
  </si>
  <si>
    <t xml:space="preserve">Plate Work Manufacturing </t>
  </si>
  <si>
    <t>Ornamental and Architectural Metal Products Manufacturing</t>
  </si>
  <si>
    <t xml:space="preserve">Metal Window and Door Manufacturing </t>
  </si>
  <si>
    <t xml:space="preserve">Sheet Metal Work Manufacturing </t>
  </si>
  <si>
    <t xml:space="preserve">Ornamental and Architectural Metal Work Manufacturing </t>
  </si>
  <si>
    <t>Boiler, Tank, and Shipping Container Manufacturing</t>
  </si>
  <si>
    <t>Power Boiler and Heat Exchanger Manufacturing</t>
  </si>
  <si>
    <t>Metal Tank (Heavy Gauge) Manufacturing</t>
  </si>
  <si>
    <t>Metal Can, Box, and Other Metal Container (Light Gauge) Manufacturing</t>
  </si>
  <si>
    <t xml:space="preserve">Metal Can Manufacturing </t>
  </si>
  <si>
    <t xml:space="preserve">Other Metal Container Manufacturing </t>
  </si>
  <si>
    <t>Hardware Manufacturing</t>
  </si>
  <si>
    <t>Spring and Wire Product Manufacturing</t>
  </si>
  <si>
    <t xml:space="preserve">Spring Manufacturing </t>
  </si>
  <si>
    <t xml:space="preserve">Other Fabricated Wire Product Manufacturing </t>
  </si>
  <si>
    <t>Machine Shops; Turned Product; and Screw, Nut, and Bolt Manufacturing</t>
  </si>
  <si>
    <t>Machine Shops</t>
  </si>
  <si>
    <t>Turned Product and Screw, Nut, and Bolt Manufacturing</t>
  </si>
  <si>
    <t xml:space="preserve">Precision Turned Product Manufacturing </t>
  </si>
  <si>
    <t xml:space="preserve">Bolt, Nut, Screw, Rivet, and Washer Manufacturing </t>
  </si>
  <si>
    <t>Coating, Engraving, Heat Treating, and Allied Activities</t>
  </si>
  <si>
    <t xml:space="preserve">Metal Heat Treating </t>
  </si>
  <si>
    <t xml:space="preserve">Metal Coating, Engraving (except Jewelry and Silverware), and Allied Services to Manufacturers </t>
  </si>
  <si>
    <t xml:space="preserve">Electroplating, Plating, Polishing, Anodizing, and Coloring </t>
  </si>
  <si>
    <t>Other Fabricated Metal Product Manufacturing</t>
  </si>
  <si>
    <t>Metal Valve Manufacturing</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</si>
  <si>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</si>
  <si>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</si>
  <si>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</si>
  <si>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</si>
  <si>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All Other Fabricated Metal Product Manufacturing</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</si>
  <si>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</si>
  <si>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</si>
  <si>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</si>
  <si>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</si>
  <si>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</si>
  <si>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</si>
  <si>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Machinery Manufacturing</t>
  </si>
  <si>
    <t>Agriculture, Construction, and Mining Machinery Manufacturing</t>
  </si>
  <si>
    <t>Agricultural Implement Manufacturing</t>
  </si>
  <si>
    <t xml:space="preserve">Farm Machinery and Equipment Manufacturing </t>
  </si>
  <si>
    <t xml:space="preserve">Lawn and Garden Tractor and Home Lawn and Garden Equipment Manufacturing </t>
  </si>
  <si>
    <t>Construction Machinery Manufacturing</t>
  </si>
  <si>
    <t>Mining and Oil and Gas Field Machinery Manufacturing</t>
  </si>
  <si>
    <t xml:space="preserve">Mining Machinery and Equipment Manufacturing </t>
  </si>
  <si>
    <t xml:space="preserve">Oil and Gas Field Machinery and Equipment Manufacturing </t>
  </si>
  <si>
    <t>Industrial Machinery Manufacturing</t>
  </si>
  <si>
    <t xml:space="preserve">Food Product Machinery Manufacturing </t>
  </si>
  <si>
    <t xml:space="preserve">Semiconductor Machinery Manufacturing </t>
  </si>
  <si>
    <t xml:space="preserve">Sawmill, Woodworking, and Paper Machinery Manufacturing </t>
  </si>
  <si>
    <t xml:space="preserve">Printing Machinery and Equipment Manufacturing </t>
  </si>
  <si>
    <t xml:space="preserve">Other Industrial Machinery Manufacturing </t>
  </si>
  <si>
    <t>Commercial and Service Industry Machinery Manufacturing</t>
  </si>
  <si>
    <t xml:space="preserve">Optical Instrument and Lens Manufacturing </t>
  </si>
  <si>
    <t xml:space="preserve">Photographic and Photocopying Equipment Manufacturing </t>
  </si>
  <si>
    <t xml:space="preserve">Other Commercial and Service Industry Machinery Manufacturing </t>
  </si>
  <si>
    <t>Ventilation, Heating, Air-Conditioning, and Commercial Refrigeration Equipment Manufacturing</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</si>
  <si>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</si>
  <si>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</si>
  <si>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</si>
  <si>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Metalworking Machinery Manufacturing</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</si>
  <si>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</si>
  <si>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</si>
  <si>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</si>
  <si>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</si>
  <si>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</si>
  <si>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Engine, Turbine, and Power Transmission Equipment Manufacturing</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</si>
  <si>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</si>
  <si>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</si>
  <si>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</si>
  <si>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</si>
  <si>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Other General Purpose Machinery Manufacturing</t>
  </si>
  <si>
    <t>Pump and Compressor Manufacturing</t>
  </si>
  <si>
    <t xml:space="preserve">Pump and Pumping Equipment Manufacturing </t>
  </si>
  <si>
    <t xml:space="preserve">Air and Gas Compressor Manufacturing </t>
  </si>
  <si>
    <t xml:space="preserve">Measuring and Dispensing Pump Manufacturing </t>
  </si>
  <si>
    <t>Material Handling Equipment Manufacturing</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</si>
  <si>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</si>
  <si>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</si>
  <si>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</si>
  <si>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</si>
  <si>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All Other General Purpose Machinery Manufacturing</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</si>
  <si>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</si>
  <si>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</si>
  <si>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</si>
  <si>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</si>
  <si>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</si>
  <si>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</si>
  <si>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Scale and Balance Manufacturing </t>
  </si>
  <si>
    <t xml:space="preserve">All Other Miscellaneous General Purpose Machinery Manufacturing </t>
  </si>
  <si>
    <t>Computer and Electronic Product Manufacturing</t>
  </si>
  <si>
    <t>Computer and Peripheral Equipment Manufacturing</t>
  </si>
  <si>
    <t xml:space="preserve">Electronic Computer Manufacturing </t>
  </si>
  <si>
    <t xml:space="preserve">Computer Storage Device Manufacturing </t>
  </si>
  <si>
    <t xml:space="preserve">Computer Terminal and Other Computer Peripheral Equipment Manufacturing </t>
  </si>
  <si>
    <t>Communications Equipment Manufacturing</t>
  </si>
  <si>
    <t>Telephone Apparatus Manufacturing</t>
  </si>
  <si>
    <t>Radio and Television Broadcasting and Wireless Communications Equipment Manufacturing</t>
  </si>
  <si>
    <t>Other Communications Equipment Manufacturing</t>
  </si>
  <si>
    <t>Audio and Video Equipment Manufacturing</t>
  </si>
  <si>
    <t>Semiconductor and Other Electronic Component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</si>
  <si>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</si>
  <si>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</si>
  <si>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</si>
  <si>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</si>
  <si>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</si>
  <si>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</si>
  <si>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Navigational, Measuring, Electromedical, and Control Instruments Manufacturing</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</si>
  <si>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</si>
  <si>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</si>
  <si>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</si>
  <si>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</si>
  <si>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</si>
  <si>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</si>
  <si>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</si>
  <si>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</si>
  <si>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</si>
  <si>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Manufacturing and Reproducing Magnetic and Optical Media</t>
  </si>
  <si>
    <t xml:space="preserve">Blank Magnetic and Optical Recording Media Manufacturing </t>
  </si>
  <si>
    <t xml:space="preserve">Software and Other Prerecorded Compact Disc, Tape, and Record Reproducing </t>
  </si>
  <si>
    <t>Electrical Equipment, Appliance, and Component Manufacturing</t>
  </si>
  <si>
    <t>Electric Lighting Equipment Manufacturing</t>
  </si>
  <si>
    <t>Electric Lamp Bulb and Part Manufacturing</t>
  </si>
  <si>
    <t>Lighting Fixture Manufacturing</t>
  </si>
  <si>
    <t xml:space="preserve">Residential Electric Lighting Fixture Manufacturing </t>
  </si>
  <si>
    <t xml:space="preserve">Commercial, Industrial, and Institutional Electric Lighting Fixture Manufacturing </t>
  </si>
  <si>
    <t xml:space="preserve">Other Lighting Equipment Manufacturing </t>
  </si>
  <si>
    <t>Household Appliance Manufacturing</t>
  </si>
  <si>
    <t>Small Electrical Appliance Manufacturing</t>
  </si>
  <si>
    <t>Major Appliance Manufacturing</t>
  </si>
  <si>
    <t xml:space="preserve">Household Cooking Appliance Manufacturing </t>
  </si>
  <si>
    <t xml:space="preserve">Household Refrigerator and Home Freezer Manufacturing </t>
  </si>
  <si>
    <t xml:space="preserve">Household Laundry Equipment Manufacturing </t>
  </si>
  <si>
    <t xml:space="preserve">Other Major Household Appliance Manufacturing </t>
  </si>
  <si>
    <t>Electrical Equipment Manufacturing</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</si>
  <si>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</si>
  <si>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</si>
  <si>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</si>
  <si>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</si>
  <si>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Other Electrical Equipment and Component Manufacturing</t>
  </si>
  <si>
    <t>Battery Manufacturing</t>
  </si>
  <si>
    <t xml:space="preserve">Storage Battery Manufacturing </t>
  </si>
  <si>
    <t xml:space="preserve">Primary Battery Manufacturing </t>
  </si>
  <si>
    <t>Communication and Energy Wire and Cable Manufacturing</t>
  </si>
  <si>
    <t xml:space="preserve">Fiber Optic Cable Manufacturing </t>
  </si>
  <si>
    <t xml:space="preserve">Other Communication and Energy Wire Manufacturing </t>
  </si>
  <si>
    <t>Wiring Device Manufacturing</t>
  </si>
  <si>
    <t xml:space="preserve">Current-Carrying Wiring Device Manufacturing </t>
  </si>
  <si>
    <t xml:space="preserve">Noncurrent-Carrying Wiring Device Manufacturing </t>
  </si>
  <si>
    <t>All Other Electrical Equipment and Component Manufacturing</t>
  </si>
  <si>
    <t xml:space="preserve">Carbon and Graphite Product Manufacturing </t>
  </si>
  <si>
    <t xml:space="preserve">All Other Miscellaneous Electrical Equipment and Component Manufacturing </t>
  </si>
  <si>
    <t>Transportation Equipment Manufacturing</t>
  </si>
  <si>
    <t>Motor Vehicle Manufacturing</t>
  </si>
  <si>
    <t>Automobile and Light Duty Motor Vehicle Manufacturing</t>
  </si>
  <si>
    <t xml:space="preserve">Automobile Manufacturing </t>
  </si>
  <si>
    <t xml:space="preserve">Light Truck and Utility Vehicle Manufacturing </t>
  </si>
  <si>
    <t>Heavy Duty Truck Manufacturing</t>
  </si>
  <si>
    <t>Motor Vehicle Body and Trailer Manufacturing</t>
  </si>
  <si>
    <t xml:space="preserve">Motor Vehicle Body Manufacturing </t>
  </si>
  <si>
    <t xml:space="preserve">Truck Trailer Manufacturing </t>
  </si>
  <si>
    <t xml:space="preserve">Motor Home Manufacturing </t>
  </si>
  <si>
    <t xml:space="preserve">Travel Trailer and Camper Manufacturing </t>
  </si>
  <si>
    <t>Motor Vehicle Parts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</si>
  <si>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</si>
  <si>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</si>
  <si>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</si>
  <si>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</si>
  <si>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</si>
  <si>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</si>
  <si>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</si>
  <si>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</si>
  <si>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Aerospace Product and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</si>
  <si>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</si>
  <si>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</si>
  <si>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</si>
  <si>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</si>
  <si>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</si>
  <si>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</si>
  <si>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</si>
  <si>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Ship and Boat Building</t>
  </si>
  <si>
    <t xml:space="preserve">Ship Building and Repairing </t>
  </si>
  <si>
    <t xml:space="preserve">Boat Building </t>
  </si>
  <si>
    <t>Other Transportation Equipment Manufacturing</t>
  </si>
  <si>
    <t xml:space="preserve">Motorcycle, Bicycle, and Parts Manufacturing </t>
  </si>
  <si>
    <t xml:space="preserve">Military Armored Vehicle, Tank, and Tank Component Manufacturing </t>
  </si>
  <si>
    <t xml:space="preserve">All Other Transportation Equipment Manufacturing </t>
  </si>
  <si>
    <t>Furniture and Related Product Manufacturing</t>
  </si>
  <si>
    <t>Household and Institutional Furniture and Kitchen Cabinet Manufacturing</t>
  </si>
  <si>
    <t>Wood Kitchen Cabinet and Countertop Manufacturing</t>
  </si>
  <si>
    <t>Household and Institutional Furniture Manufacturing</t>
  </si>
  <si>
    <t xml:space="preserve">Upholstered Household Furniture Manufacturing </t>
  </si>
  <si>
    <t xml:space="preserve">Nonupholstered Wood Household Furniture Manufacturing </t>
  </si>
  <si>
    <t xml:space="preserve">Metal Household Furniture Manufacturing </t>
  </si>
  <si>
    <t xml:space="preserve">Household Furniture (except Wood and Metal) Manufacturing </t>
  </si>
  <si>
    <t xml:space="preserve">Institutional Furniture Manufacturing </t>
  </si>
  <si>
    <t>Office Furniture (including Fixtures) Manufacturing</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</si>
  <si>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</si>
  <si>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</si>
  <si>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</si>
  <si>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</si>
  <si>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Other Furniture Related Product Manufacturing</t>
  </si>
  <si>
    <t>Mattress Manufacturing</t>
  </si>
  <si>
    <t>Blind and Shade Manufacturing</t>
  </si>
  <si>
    <t>Miscellaneous Manufacturing</t>
  </si>
  <si>
    <t>Medical Equipment and Supplies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</si>
  <si>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</si>
  <si>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</si>
  <si>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</si>
  <si>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</si>
  <si>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</si>
  <si>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Other Miscellaneous Manufacturing</t>
  </si>
  <si>
    <t>Jewelry and Silverware Manufacturing</t>
  </si>
  <si>
    <t xml:space="preserve">Jewelry and Silverware Manufacturing </t>
  </si>
  <si>
    <t>Sporting and Athletic Goods Manufacturing</t>
  </si>
  <si>
    <t>Doll, Toy, and Game Manufacturing</t>
  </si>
  <si>
    <t>Office Supplies (except Paper) Manufacturing</t>
  </si>
  <si>
    <t>Sign Manufacturing</t>
  </si>
  <si>
    <t>All Other Miscellaneous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</si>
  <si>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</si>
  <si>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</si>
  <si>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</si>
  <si>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</si>
  <si>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</si>
  <si>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</si>
  <si>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Wholesale Trade</t>
  </si>
  <si>
    <t xml:space="preserve">Merchant Wholesalers, Durable Goods </t>
  </si>
  <si>
    <t xml:space="preserve">Motor Vehicle and Motor Vehicle Parts and Supplies Merchant Wholesalers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</si>
  <si>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</si>
  <si>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</si>
  <si>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</si>
  <si>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</si>
  <si>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and Home Furnishing Merchant Wholesalers </t>
  </si>
  <si>
    <t xml:space="preserve">Furniture Merchant Wholesalers </t>
  </si>
  <si>
    <t xml:space="preserve">Home Furnishing Merchant Wholesalers </t>
  </si>
  <si>
    <t xml:space="preserve">Lumber and Other Construction Materials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</si>
  <si>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</si>
  <si>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</si>
  <si>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</si>
  <si>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</si>
  <si>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Professional and Commercial Equipment and Supplies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</si>
  <si>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</si>
  <si>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</si>
  <si>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</si>
  <si>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</si>
  <si>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</si>
  <si>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</si>
  <si>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</si>
  <si>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and Mineral (except Petroleum) Merchant Wholesalers </t>
  </si>
  <si>
    <t xml:space="preserve">Metal Service Centers and Other Metal Merchant Wholesalers </t>
  </si>
  <si>
    <t xml:space="preserve">Coal and Other Mineral and Ore Merchant Wholesalers </t>
  </si>
  <si>
    <t xml:space="preserve">Household Appliances and Electrical and Electronic Goods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</si>
  <si>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</si>
  <si>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</si>
  <si>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</si>
  <si>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and Plumbing and Heating Equipment and Supplies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</si>
  <si>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</si>
  <si>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</si>
  <si>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</si>
  <si>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</si>
  <si>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Machinery,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</si>
  <si>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</si>
  <si>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</si>
  <si>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</si>
  <si>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 xml:space="preserve">Industrial Supplies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</si>
  <si>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</si>
  <si>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</si>
  <si>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</si>
  <si>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Miscellaneous Durable Goods Merchant Wholesalers </t>
  </si>
  <si>
    <t>Sporting and Recreational Goods and Supplies Merchant Wholesalers</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</si>
  <si>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</si>
  <si>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</si>
  <si>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</si>
  <si>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</si>
  <si>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</si>
  <si>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Merchant Wholesalers, Nondurable Goods </t>
  </si>
  <si>
    <t xml:space="preserve">Paper and Paper Product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</si>
  <si>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</si>
  <si>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</si>
  <si>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</si>
  <si>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</si>
  <si>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Apparel, Piece Goods, and Notions Merchant Wholesalers </t>
  </si>
  <si>
    <t xml:space="preserve">Piece Goods, Notions, and Other Dry Goods Merchant Wholesalers </t>
  </si>
  <si>
    <t xml:space="preserve">Men's and Boys' Clothing and Furnishings Merchant Wholesalers </t>
  </si>
  <si>
    <t xml:space="preserve">Women's, Children's, and Infants' Clothing and Accessories Merchant Wholesalers </t>
  </si>
  <si>
    <t xml:space="preserve">Footwear Merchant Wholesalers </t>
  </si>
  <si>
    <t xml:space="preserve">Grocery and Related Product Merchant Wholesalers </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</si>
  <si>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</si>
  <si>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</si>
  <si>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</si>
  <si>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</si>
  <si>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</si>
  <si>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</si>
  <si>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</si>
  <si>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</si>
  <si>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</si>
  <si>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Farm Product Raw Material Merchant Wholesalers </t>
  </si>
  <si>
    <t xml:space="preserve">Grain and Field Bean Merchant Wholesalers </t>
  </si>
  <si>
    <t xml:space="preserve">Livestock Merchant Wholesalers </t>
  </si>
  <si>
    <t xml:space="preserve">Other Farm Product Raw Material Merchant Wholesalers </t>
  </si>
  <si>
    <t xml:space="preserve">Chemical and Allied Products Merchant Wholesalers </t>
  </si>
  <si>
    <t xml:space="preserve">Plastics Materials and Basic Forms and Shapes Merchant Wholesalers </t>
  </si>
  <si>
    <t xml:space="preserve">Other Chemical and Allied Products Merchant Wholesalers </t>
  </si>
  <si>
    <t xml:space="preserve">Petroleum and Petroleum Products Merchant Wholesalers </t>
  </si>
  <si>
    <t xml:space="preserve">Petroleum Bulk Stations and Terminals </t>
  </si>
  <si>
    <t xml:space="preserve">Petroleum and Petroleum Products Merchant Wholesalers (except Bulk Stations and Terminals) </t>
  </si>
  <si>
    <t xml:space="preserve">Beer, Wine, and Distilled Alcoholic Beverage Merchant Wholesalers </t>
  </si>
  <si>
    <t xml:space="preserve">Beer and Ale Merchant Wholesalers </t>
  </si>
  <si>
    <t xml:space="preserve">Wine and Distilled Alcoholic Beverage Merchant Wholesalers </t>
  </si>
  <si>
    <t xml:space="preserve">Miscellaneous Nondurable Goods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</si>
  <si>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</si>
  <si>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</si>
  <si>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</si>
  <si>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and Tobacco Product Merchant Wholesalers </t>
  </si>
  <si>
    <t xml:space="preserve">Paint, Varnish, and Supplies Merchant Wholesalers </t>
  </si>
  <si>
    <t xml:space="preserve">Other Miscellaneous Nondurable Goods Merchant Wholesalers </t>
  </si>
  <si>
    <t xml:space="preserve">Wholesale Electronic Markets and Agents and Brokers </t>
  </si>
  <si>
    <t xml:space="preserve">Business to Business Electronic Markets </t>
  </si>
  <si>
    <t xml:space="preserve">Wholesale Trade Agents and Brokers </t>
  </si>
  <si>
    <t>44-45</t>
  </si>
  <si>
    <t>Retail Trade</t>
  </si>
  <si>
    <t xml:space="preserve">Motor Vehicle and Parts Dealers </t>
  </si>
  <si>
    <t xml:space="preserve">Automobile Dealers </t>
  </si>
  <si>
    <t xml:space="preserve">New Car Dealers </t>
  </si>
  <si>
    <t xml:space="preserve">Used Car Dealers </t>
  </si>
  <si>
    <t xml:space="preserve">Other Motor Vehicle Dealers </t>
  </si>
  <si>
    <t xml:space="preserve">Recreational Vehicle Dealers </t>
  </si>
  <si>
    <t xml:space="preserve">Motorcycle, Boat, and Other Motor Vehicle Dealers </t>
  </si>
  <si>
    <t xml:space="preserve">Boat Dealers </t>
  </si>
  <si>
    <t xml:space="preserve">Motorcycle, ATV, and All Other Motor Vehicle Dealers </t>
  </si>
  <si>
    <t xml:space="preserve">Automotive Parts, Accessories, and Tire Stores </t>
  </si>
  <si>
    <t xml:space="preserve">Automotive Parts and Accessories Stores </t>
  </si>
  <si>
    <t xml:space="preserve">Tire Dealers </t>
  </si>
  <si>
    <t xml:space="preserve">Furniture and Home Furnishings Stores </t>
  </si>
  <si>
    <t xml:space="preserve">Furniture Stores </t>
  </si>
  <si>
    <t xml:space="preserve">Home Furnishings Stores </t>
  </si>
  <si>
    <t xml:space="preserve">Floor Covering Stores </t>
  </si>
  <si>
    <t xml:space="preserve">Other Home Furnishings Stores </t>
  </si>
  <si>
    <t xml:space="preserve">Window Treatment Stores </t>
  </si>
  <si>
    <t xml:space="preserve">All Other Home Furnishings Stores </t>
  </si>
  <si>
    <t xml:space="preserve">Electronics and Appliance Stores </t>
  </si>
  <si>
    <t xml:space="preserve">Household Appliance Stores </t>
  </si>
  <si>
    <t xml:space="preserve">Electronics Stores </t>
  </si>
  <si>
    <t xml:space="preserve">Building Material and Garden Equipment and Supplies Dealers </t>
  </si>
  <si>
    <t xml:space="preserve">Building Material and Supplies Dealers </t>
  </si>
  <si>
    <t xml:space="preserve">Home Centers </t>
  </si>
  <si>
    <t xml:space="preserve">Paint and Wallpaper Stores </t>
  </si>
  <si>
    <t xml:space="preserve">Hardware Stores </t>
  </si>
  <si>
    <t xml:space="preserve">Other Building Material Dealers </t>
  </si>
  <si>
    <t xml:space="preserve">Lawn and Garden Equipment and Supplies Stores </t>
  </si>
  <si>
    <t xml:space="preserve">Outdoor Power Equipment Stores </t>
  </si>
  <si>
    <t xml:space="preserve">Nursery, Garden Center, and Farm Supply Stores </t>
  </si>
  <si>
    <t xml:space="preserve">Food and Beverage Stores </t>
  </si>
  <si>
    <t xml:space="preserve">Grocery Stores </t>
  </si>
  <si>
    <t xml:space="preserve">Supermarkets and Other Grocery (except Convenience) Stores </t>
  </si>
  <si>
    <t xml:space="preserve">Convenience Stores </t>
  </si>
  <si>
    <t xml:space="preserve">Specialty Food Stores </t>
  </si>
  <si>
    <t xml:space="preserve">Meat Markets </t>
  </si>
  <si>
    <t xml:space="preserve">Fish and Seafood Markets </t>
  </si>
  <si>
    <t xml:space="preserve">Fruit and Vegetable Markets </t>
  </si>
  <si>
    <t xml:space="preserve">Other Specialty Food Stores </t>
  </si>
  <si>
    <t xml:space="preserve">Baked Goods Stores </t>
  </si>
  <si>
    <t xml:space="preserve">Confectionery and Nut Stores </t>
  </si>
  <si>
    <t xml:space="preserve">All Other Specialty Food Stores </t>
  </si>
  <si>
    <t xml:space="preserve">Beer, Wine, and Liquor Stores </t>
  </si>
  <si>
    <t xml:space="preserve">Health and Personal Care Stores </t>
  </si>
  <si>
    <t xml:space="preserve">Pharmacies and Drug Stores </t>
  </si>
  <si>
    <t xml:space="preserve">Cosmetics, Beauty Supplies, and Perfume Stores </t>
  </si>
  <si>
    <t xml:space="preserve">Optical Goods Stores </t>
  </si>
  <si>
    <t xml:space="preserve">Other Health and Personal Care Stores </t>
  </si>
  <si>
    <t xml:space="preserve">Food (Health) Supplement Stores </t>
  </si>
  <si>
    <t xml:space="preserve">All Other Health and Personal Care Stores </t>
  </si>
  <si>
    <t xml:space="preserve">Gasoline Stations </t>
  </si>
  <si>
    <t xml:space="preserve">Gasoline Stations with Convenience Stores </t>
  </si>
  <si>
    <t xml:space="preserve">Other Gasoline Stations </t>
  </si>
  <si>
    <t xml:space="preserve">Clothing and Clothing Accessories Stores </t>
  </si>
  <si>
    <t xml:space="preserve">Clothing Stores </t>
  </si>
  <si>
    <t xml:space="preserve">Men's Clothing Stores </t>
  </si>
  <si>
    <t xml:space="preserve">Women's Clothing Stores </t>
  </si>
  <si>
    <t xml:space="preserve">Children's and Infants' Clothing Stores </t>
  </si>
  <si>
    <t xml:space="preserve">Family Clothing Stores </t>
  </si>
  <si>
    <t xml:space="preserve">Clothing Accessories Stores </t>
  </si>
  <si>
    <t xml:space="preserve">Other Clothing Stores </t>
  </si>
  <si>
    <t xml:space="preserve">Shoe Stores </t>
  </si>
  <si>
    <t xml:space="preserve">Jewelry, Luggage, and Leather Goods Stores </t>
  </si>
  <si>
    <t xml:space="preserve">Jewelry Stores </t>
  </si>
  <si>
    <t xml:space="preserve">Luggage and Leather Goods Stores </t>
  </si>
  <si>
    <t xml:space="preserve">Sporting Goods, Hobby, Musical Instrument, and Book Stores </t>
  </si>
  <si>
    <t xml:space="preserve">Sporting Goods, Hobby, and Musical Instrument Stores </t>
  </si>
  <si>
    <t xml:space="preserve">Sporting Goods Stores </t>
  </si>
  <si>
    <t xml:space="preserve">Hobby, Toy, and Game Stores </t>
  </si>
  <si>
    <t xml:space="preserve">Sewing, Needlework, and Piece Goods Stores </t>
  </si>
  <si>
    <t xml:space="preserve">Musical Instrument and Supplies Stores </t>
  </si>
  <si>
    <t xml:space="preserve">Book Stores and News Dealers </t>
  </si>
  <si>
    <t xml:space="preserve">Book Stores </t>
  </si>
  <si>
    <t xml:space="preserve">News Dealers and Newsstands </t>
  </si>
  <si>
    <t xml:space="preserve">General Merchandise Stores </t>
  </si>
  <si>
    <t xml:space="preserve">Department Stores </t>
  </si>
  <si>
    <t xml:space="preserve">Department Stores (except Discount Department Stores) </t>
  </si>
  <si>
    <t xml:space="preserve">Discount Department Stores </t>
  </si>
  <si>
    <t xml:space="preserve">Other General Merchandise Stores </t>
  </si>
  <si>
    <t xml:space="preserve">Warehouse Clubs and Supercenters </t>
  </si>
  <si>
    <t xml:space="preserve">All Other General Merchandise Stores </t>
  </si>
  <si>
    <t xml:space="preserve">Miscellaneous Store Retailers </t>
  </si>
  <si>
    <t xml:space="preserve">Florists </t>
  </si>
  <si>
    <t xml:space="preserve">Office Supplies, Stationery, and Gift Stores </t>
  </si>
  <si>
    <t xml:space="preserve">Office Supplies and Stationery Stores </t>
  </si>
  <si>
    <t xml:space="preserve">Gift, Novelty, and Souvenir Stores </t>
  </si>
  <si>
    <t xml:space="preserve">Used Merchandise Stores </t>
  </si>
  <si>
    <t xml:space="preserve">Other Miscellaneous Store Retailers </t>
  </si>
  <si>
    <t xml:space="preserve">Pet and Pet Supplies Stores </t>
  </si>
  <si>
    <t xml:space="preserve">Art Dealers </t>
  </si>
  <si>
    <t xml:space="preserve">Manufactured (Mobile) Home Dealers </t>
  </si>
  <si>
    <t xml:space="preserve">All Other Miscellaneous Store Retailers </t>
  </si>
  <si>
    <t xml:space="preserve">Tobacco Stores </t>
  </si>
  <si>
    <t xml:space="preserve">All Other Miscellaneous Store Retailers (except Tobacco Stores) </t>
  </si>
  <si>
    <t xml:space="preserve">Nonstore Retailers </t>
  </si>
  <si>
    <t xml:space="preserve">Electronic Shopping and Mail-Order Houses </t>
  </si>
  <si>
    <t xml:space="preserve">Electronic Shopping </t>
  </si>
  <si>
    <t xml:space="preserve">Electronic Auctions </t>
  </si>
  <si>
    <t xml:space="preserve">Mail-Order Houses </t>
  </si>
  <si>
    <t xml:space="preserve">Vending Machine Operators </t>
  </si>
  <si>
    <t xml:space="preserve">Direct Selling Establishments </t>
  </si>
  <si>
    <t xml:space="preserve">Fuel Dealers </t>
  </si>
  <si>
    <t xml:space="preserve">Other Direct Selling Establishments </t>
  </si>
  <si>
    <t>48-49</t>
  </si>
  <si>
    <t>Transportation and Warehousing</t>
  </si>
  <si>
    <t>Air Transportation</t>
  </si>
  <si>
    <t>Scheduled Air Transportation</t>
  </si>
  <si>
    <t xml:space="preserve">Scheduled Passenger Air Transportation </t>
  </si>
  <si>
    <t xml:space="preserve">Scheduled Freight Air Transportation </t>
  </si>
  <si>
    <t>Nonscheduled Air Transportation</t>
  </si>
  <si>
    <t xml:space="preserve">Nonscheduled Chartered Passenger Air Transportation </t>
  </si>
  <si>
    <t xml:space="preserve">Nonscheduled Chartered Freight Air Transportation </t>
  </si>
  <si>
    <t xml:space="preserve">Other Nonscheduled Air Transportation </t>
  </si>
  <si>
    <t>Rail Transportation</t>
  </si>
  <si>
    <t xml:space="preserve">Line-Haul Railroads </t>
  </si>
  <si>
    <t xml:space="preserve">Short Line Railroads </t>
  </si>
  <si>
    <t>Water Transportation</t>
  </si>
  <si>
    <t>Deep Sea, Coastal, and Great Lakes Water Transportation</t>
  </si>
  <si>
    <t xml:space="preserve">Deep Sea Freight Transportation </t>
  </si>
  <si>
    <t xml:space="preserve">Deep Sea Passenger Transportation </t>
  </si>
  <si>
    <t xml:space="preserve">Coastal and Great Lakes Freight Transportation </t>
  </si>
  <si>
    <t xml:space="preserve">Coastal and Great Lakes Passenger Transportation </t>
  </si>
  <si>
    <t>Inland Water Transportation</t>
  </si>
  <si>
    <t xml:space="preserve">Inland Water Freight Transportation </t>
  </si>
  <si>
    <t xml:space="preserve">Inland Water Passenger Transportation </t>
  </si>
  <si>
    <t>Truck Transportation</t>
  </si>
  <si>
    <t>General Freight Trucking</t>
  </si>
  <si>
    <t>General Freight Trucking, Local</t>
  </si>
  <si>
    <t xml:space="preserve">General Freight Trucking, Local </t>
  </si>
  <si>
    <t>General Freight Trucking, Long-Distance</t>
  </si>
  <si>
    <t xml:space="preserve">General Freight Trucking, Long-Distance, Truckload </t>
  </si>
  <si>
    <t xml:space="preserve">General Freight Trucking, Long-Distance, Less Than Truckload </t>
  </si>
  <si>
    <t>Specialized Freight Trucking</t>
  </si>
  <si>
    <t>Used Household and Office Goods Moving</t>
  </si>
  <si>
    <t>Specialized Freight (except Used Goods) Trucking, Local</t>
  </si>
  <si>
    <t xml:space="preserve">Specialized Freight (except Used Goods) Trucking, Local </t>
  </si>
  <si>
    <t>Specialized Freight (except Used Goods) Trucking, Long-Distance</t>
  </si>
  <si>
    <t xml:space="preserve">Specialized Freight (except Used Goods) Trucking, Long-Distance </t>
  </si>
  <si>
    <t>Transit and Ground Passenger Transportation</t>
  </si>
  <si>
    <t>Urban Transit Systems</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</si>
  <si>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</si>
  <si>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</si>
  <si>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</si>
  <si>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</si>
  <si>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</si>
  <si>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Taxi and Limousine Service</t>
  </si>
  <si>
    <t>Taxi Service</t>
  </si>
  <si>
    <t xml:space="preserve">Taxi Service </t>
  </si>
  <si>
    <t>Limousine Service</t>
  </si>
  <si>
    <t>School and Employee Bus Transportation</t>
  </si>
  <si>
    <t>Charter Bus Industry</t>
  </si>
  <si>
    <t>Other Transit and Ground Passenger Transportation</t>
  </si>
  <si>
    <t xml:space="preserve">Special Needs Transportation </t>
  </si>
  <si>
    <t xml:space="preserve">All Other Transit and Ground Passenger Transportation </t>
  </si>
  <si>
    <t>Pipeline Transportation</t>
  </si>
  <si>
    <t>Pipeline Transportation of Crude Oil</t>
  </si>
  <si>
    <t>Pipeline Transportation of Natural Gas</t>
  </si>
  <si>
    <t>Other Pipeline Transportation</t>
  </si>
  <si>
    <t>Pipeline Transportation of Refined Petroleum Products</t>
  </si>
  <si>
    <t>All Other Pipeline Transportation</t>
  </si>
  <si>
    <t>Scenic and Sightseeing Transportation</t>
  </si>
  <si>
    <t>Scenic and Sightseeing Transportation, Land</t>
  </si>
  <si>
    <t>Scenic and Sightseeing Transportation, Water</t>
  </si>
  <si>
    <t>Scenic and Sightseeing Transportation, Other</t>
  </si>
  <si>
    <t>Support Activities for Transportation</t>
  </si>
  <si>
    <t>Support Activities for Air Transportation</t>
  </si>
  <si>
    <t>Airport Operations</t>
  </si>
  <si>
    <t>Air Traffic Control</t>
  </si>
  <si>
    <t xml:space="preserve">Other Airport Operations </t>
  </si>
  <si>
    <t>Other Support Activities for Air Transportation</t>
  </si>
  <si>
    <t>Support Activities for Rail Transportation</t>
  </si>
  <si>
    <t>Support Activities for Water Transportation</t>
  </si>
  <si>
    <t>Port and Harbor Operations</t>
  </si>
  <si>
    <t>Marine Cargo Handling</t>
  </si>
  <si>
    <t>Navigational Services to Shipping</t>
  </si>
  <si>
    <t xml:space="preserve">Navigational Services to Shipping </t>
  </si>
  <si>
    <t>Other Support Activities for Water Transportation</t>
  </si>
  <si>
    <t>Support Activities for Road Transportation</t>
  </si>
  <si>
    <t>Motor Vehicle Towing</t>
  </si>
  <si>
    <t>Other Support Activities for Road Transportation</t>
  </si>
  <si>
    <t xml:space="preserve">Other Support Activities for Road Transportation </t>
  </si>
  <si>
    <t>Freight Transportation Arrangement</t>
  </si>
  <si>
    <t xml:space="preserve">Freight Transportation Arrangement </t>
  </si>
  <si>
    <t>Other Support Activities for Transportation</t>
  </si>
  <si>
    <t xml:space="preserve">Packing and Crating </t>
  </si>
  <si>
    <t xml:space="preserve">All Other Support Activities for Transportation </t>
  </si>
  <si>
    <t>Postal Service</t>
  </si>
  <si>
    <t>Couriers and Messengers</t>
  </si>
  <si>
    <t>Couriers and Express Delivery Services</t>
  </si>
  <si>
    <t>Local Messengers and Local Delivery</t>
  </si>
  <si>
    <t>Warehousing and Storage</t>
  </si>
  <si>
    <t>General Warehousing and Storage</t>
  </si>
  <si>
    <t xml:space="preserve">General Warehousing and Storage </t>
  </si>
  <si>
    <t>Refrigerated Warehousing and Storage</t>
  </si>
  <si>
    <t>Farm Product Warehousing and Storage</t>
  </si>
  <si>
    <t>Other Warehousing and Storage</t>
  </si>
  <si>
    <t>Information</t>
  </si>
  <si>
    <t>Publishing Industries (except Internet)</t>
  </si>
  <si>
    <t>Newspaper, Periodical, Book, and Directory Publishers</t>
  </si>
  <si>
    <t>Newspaper Publishers</t>
  </si>
  <si>
    <t xml:space="preserve">Newspaper Publishers </t>
  </si>
  <si>
    <t>Periodical Publishers</t>
  </si>
  <si>
    <t xml:space="preserve">Periodical Publishers </t>
  </si>
  <si>
    <t>Book Publishers</t>
  </si>
  <si>
    <t xml:space="preserve">Book Publishers </t>
  </si>
  <si>
    <t>Directory and Mailing List Publishers</t>
  </si>
  <si>
    <t xml:space="preserve">Directory and Mailing List Publishers </t>
  </si>
  <si>
    <t>Other Publishers</t>
  </si>
  <si>
    <t xml:space="preserve">Greeting Card Publishers </t>
  </si>
  <si>
    <t xml:space="preserve">All Other Publishers </t>
  </si>
  <si>
    <t>Software Publishers</t>
  </si>
  <si>
    <t>Motion Picture and Sound Recording Industries</t>
  </si>
  <si>
    <t>Motion Picture and Video Industries</t>
  </si>
  <si>
    <t>Motion Picture and Video Production</t>
  </si>
  <si>
    <t xml:space="preserve">Motion Picture and Video Production </t>
  </si>
  <si>
    <t>Motion Picture and Video Distribution</t>
  </si>
  <si>
    <t>Motion Picture and Video Exhibition</t>
  </si>
  <si>
    <t xml:space="preserve">Motion Picture Theaters (except Drive-Ins) </t>
  </si>
  <si>
    <t xml:space="preserve">Drive-In Motion Picture Theaters </t>
  </si>
  <si>
    <t>Postproduction Services and Other Motion Picture and Video Industries</t>
  </si>
  <si>
    <t xml:space="preserve">Teleproduction and Other Postproduction Services </t>
  </si>
  <si>
    <t xml:space="preserve">Other Motion Picture and Video Industries </t>
  </si>
  <si>
    <t>Sound Recording Industries</t>
  </si>
  <si>
    <t>Record Production</t>
  </si>
  <si>
    <t>Integrated Record Production/Distribution</t>
  </si>
  <si>
    <t>Music Publishers</t>
  </si>
  <si>
    <t>Sound Recording Studios</t>
  </si>
  <si>
    <t>Other Sound Recording Industries</t>
  </si>
  <si>
    <t>Broadcasting (except Internet)</t>
  </si>
  <si>
    <t>Radio and Television Broadcasting</t>
  </si>
  <si>
    <t>Radio Broadcasting</t>
  </si>
  <si>
    <t xml:space="preserve">Radio Networks </t>
  </si>
  <si>
    <t xml:space="preserve">Radio Stations </t>
  </si>
  <si>
    <t>Television Broadcasting</t>
  </si>
  <si>
    <t>Cable and Other Subscription Programming</t>
  </si>
  <si>
    <t>Telecommunications</t>
  </si>
  <si>
    <t>Wired Telecommunications Carriers</t>
  </si>
  <si>
    <t xml:space="preserve">Wired Telecommunications Carriers </t>
  </si>
  <si>
    <t>Wireless Telecommunications Carriers (except Satellite)</t>
  </si>
  <si>
    <t>Satellite Telecommunications</t>
  </si>
  <si>
    <t>Other Telecommunications</t>
  </si>
  <si>
    <t xml:space="preserve">Telecommunications Resellers </t>
  </si>
  <si>
    <t xml:space="preserve">All Other Telecommunications </t>
  </si>
  <si>
    <t>Data Processing, Hosting, and Related Services</t>
  </si>
  <si>
    <t>Other Information Services</t>
  </si>
  <si>
    <t>News Syndicates</t>
  </si>
  <si>
    <t>Libraries and Archives</t>
  </si>
  <si>
    <t xml:space="preserve">Libraries and Archives </t>
  </si>
  <si>
    <t>Internet Publishing and Broadcasting and Web Search Portals</t>
  </si>
  <si>
    <t>All Other Information Services</t>
  </si>
  <si>
    <t>Finance and Insurance</t>
  </si>
  <si>
    <t>Monetary Authorities-Central Bank</t>
  </si>
  <si>
    <t>Credit Intermediation and Related Activities</t>
  </si>
  <si>
    <t xml:space="preserve">Depository Credit Intermediation </t>
  </si>
  <si>
    <t xml:space="preserve">Commercial Banking </t>
  </si>
  <si>
    <t xml:space="preserve">Savings Institutions </t>
  </si>
  <si>
    <t xml:space="preserve">Credit Unions </t>
  </si>
  <si>
    <t xml:space="preserve">Other Depository Credit Intermediation </t>
  </si>
  <si>
    <t xml:space="preserve">Nondepository Credit Intermediation </t>
  </si>
  <si>
    <t xml:space="preserve">Credit Card Issuing </t>
  </si>
  <si>
    <t xml:space="preserve">Sales Financing </t>
  </si>
  <si>
    <t xml:space="preserve">Other Nondepository Credit Intermediation </t>
  </si>
  <si>
    <t xml:space="preserve">Consumer Lending </t>
  </si>
  <si>
    <t xml:space="preserve">Real Estate Credit </t>
  </si>
  <si>
    <t xml:space="preserve">International Trade Financing </t>
  </si>
  <si>
    <t xml:space="preserve">Secondary Market Financing </t>
  </si>
  <si>
    <t xml:space="preserve">All Other Nondepository Credit Intermediation </t>
  </si>
  <si>
    <t xml:space="preserve">Activities Related to Credit Intermediation </t>
  </si>
  <si>
    <t xml:space="preserve">Mortgage and Nonmortgage Loan Brokers </t>
  </si>
  <si>
    <t xml:space="preserve">Financial Transactions Processing, Reserve, and Clearinghouse Activities </t>
  </si>
  <si>
    <t xml:space="preserve">Other Activities Related to Credit Intermediation </t>
  </si>
  <si>
    <t>Securities, Commodity Contracts, and Other Financial Investments and Related Activities</t>
  </si>
  <si>
    <t>Securities and Commodity Contracts Intermediation and Brokerage</t>
  </si>
  <si>
    <t xml:space="preserve">Investment Banking and Securities Dealing </t>
  </si>
  <si>
    <t xml:space="preserve">Securities Brokerage </t>
  </si>
  <si>
    <t xml:space="preserve">Commodity Contracts Dealing </t>
  </si>
  <si>
    <t xml:space="preserve">Commodity Contracts Brokerage </t>
  </si>
  <si>
    <t>Securities and Commodity Exchanges</t>
  </si>
  <si>
    <t>Other Financial Investment Activities</t>
  </si>
  <si>
    <t xml:space="preserve">Miscellaneous Intermediation </t>
  </si>
  <si>
    <t xml:space="preserve">Portfolio Management </t>
  </si>
  <si>
    <t xml:space="preserve">Investment Advice </t>
  </si>
  <si>
    <t xml:space="preserve">All Other Financial Investment Activities </t>
  </si>
  <si>
    <t xml:space="preserve">Trust, Fiduciary, and Custody Activities </t>
  </si>
  <si>
    <t xml:space="preserve">Miscellaneous Financial Investment Activities </t>
  </si>
  <si>
    <t>Insurance Carriers and Related Activities</t>
  </si>
  <si>
    <t>Insurance Carriers</t>
  </si>
  <si>
    <t xml:space="preserve">Direct Life, Health, and Medical Insurance Carriers </t>
  </si>
  <si>
    <t xml:space="preserve">Direct Life Insurance Carriers </t>
  </si>
  <si>
    <t xml:space="preserve">Direct Health and Medical Insurance Carriers </t>
  </si>
  <si>
    <t xml:space="preserve">Direct Insurance (except Life, Health, and Medical)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</si>
  <si>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</si>
  <si>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</si>
  <si>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</si>
  <si>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</si>
  <si>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Agencies, Brokerages, and Other Insurance Related Activities</t>
  </si>
  <si>
    <t xml:space="preserve">Insurance Agencies and Brokerages </t>
  </si>
  <si>
    <t xml:space="preserve">Other Insurance Related Activities </t>
  </si>
  <si>
    <t xml:space="preserve">Claims Adjusting </t>
  </si>
  <si>
    <t xml:space="preserve">Third Party Administration of Insurance and Pension Funds </t>
  </si>
  <si>
    <t xml:space="preserve">All Other Insurance Related Activities </t>
  </si>
  <si>
    <r>
      <t>Funds, Trusts, and Other Financial Vehicles</t>
    </r>
    <r>
      <rPr>
        <sz val="10"/>
        <color indexed="8"/>
        <rFont val="Arial"/>
        <family val="2"/>
      </rPr>
      <t xml:space="preserve"> </t>
    </r>
  </si>
  <si>
    <r>
      <t>Insurance and Employee Benefit Funds</t>
    </r>
    <r>
      <rPr>
        <sz val="10"/>
        <color indexed="8"/>
        <rFont val="Arial"/>
        <family val="2"/>
      </rPr>
      <t xml:space="preserve"> </t>
    </r>
  </si>
  <si>
    <t xml:space="preserve">Pension Funds </t>
  </si>
  <si>
    <t xml:space="preserve">Health and Welfare Funds </t>
  </si>
  <si>
    <t xml:space="preserve">Other Insurance Funds </t>
  </si>
  <si>
    <t>Other Investment Pools and Funds</t>
  </si>
  <si>
    <t xml:space="preserve">Open-End Investment Funds </t>
  </si>
  <si>
    <t xml:space="preserve">Trusts, Estates, and Agency Accounts </t>
  </si>
  <si>
    <t xml:space="preserve">Other Financial Vehicles </t>
  </si>
  <si>
    <t>Real Estate and Rental and Leasing</t>
  </si>
  <si>
    <t>Real Estate</t>
  </si>
  <si>
    <t>Lessors of Real Estate</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</si>
  <si>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</si>
  <si>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</si>
  <si>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</si>
  <si>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</si>
  <si>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</si>
  <si>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Activities Related to Real Estate</t>
  </si>
  <si>
    <t xml:space="preserve">Real Estate Property Managers </t>
  </si>
  <si>
    <t xml:space="preserve">Residential Property Managers </t>
  </si>
  <si>
    <t xml:space="preserve">Nonresidential Property Managers </t>
  </si>
  <si>
    <t xml:space="preserve">Offices of Real Estate Appraisers </t>
  </si>
  <si>
    <t xml:space="preserve">Other Activities Related to Real Estate </t>
  </si>
  <si>
    <t>Rental and Leasing Services</t>
  </si>
  <si>
    <t>Automotive Equipment Rental and Leasing</t>
  </si>
  <si>
    <t>Passenger Car Rental and Leasing</t>
  </si>
  <si>
    <t xml:space="preserve">Passenger Car Rental </t>
  </si>
  <si>
    <t xml:space="preserve">Passenger Car Leasing </t>
  </si>
  <si>
    <t>Truck, Utility Trailer, and RV (Recreational Vehicle) Rental and Leasing</t>
  </si>
  <si>
    <t xml:space="preserve">Truck, Utility Trailer, and RV (Recreational Vehicle) Rental and Leasing </t>
  </si>
  <si>
    <t>Consumer Goods Rental</t>
  </si>
  <si>
    <t>Consumer Electronics and Appliances Rental</t>
  </si>
  <si>
    <t>Formal Wear and Costume Rental</t>
  </si>
  <si>
    <t>Video Tape and Disc Rental</t>
  </si>
  <si>
    <t>Other Consumer Goods Rental</t>
  </si>
  <si>
    <t xml:space="preserve">Home Health Equipment Rental </t>
  </si>
  <si>
    <t xml:space="preserve">Recreational Goods Rental </t>
  </si>
  <si>
    <t xml:space="preserve">All Other Consumer Goods Rental </t>
  </si>
  <si>
    <t>General Rental Centers</t>
  </si>
  <si>
    <t>Commercial and Industrial Machinery and Equipment Rental and Leasing</t>
  </si>
  <si>
    <t>Construction, Transportation, Mining, and Forestry Machinery and Equipment Rental and Leasing</t>
  </si>
  <si>
    <t xml:space="preserve">Commercial Air, Rail, and Water Transportation Equipment Rental and Leasing </t>
  </si>
  <si>
    <t xml:space="preserve">Construction, Mining, and Forestry Machinery and Equipment Rental and Leasing </t>
  </si>
  <si>
    <t>Office Machinery and Equipment Rental and Leasing</t>
  </si>
  <si>
    <t>Other Commercial and Industrial Machinery and Equipment Rental and Leasing</t>
  </si>
  <si>
    <t xml:space="preserve">Other Commercial and Industrial Machinery and Equipment Rental and Leasing </t>
  </si>
  <si>
    <t>Lessors of Nonfinancial Intangible Assets (except Copyrighted Works)</t>
  </si>
  <si>
    <t>Professional, Scientific, and Technical Services</t>
  </si>
  <si>
    <t>Legal Services</t>
  </si>
  <si>
    <t>Offices of Lawyers</t>
  </si>
  <si>
    <t>Offices of Notaries</t>
  </si>
  <si>
    <t>Other Legal Services</t>
  </si>
  <si>
    <t xml:space="preserve">Title Abstract and Settlement Offices </t>
  </si>
  <si>
    <t xml:space="preserve">All Other Legal Services </t>
  </si>
  <si>
    <t>Accounting, Tax Preparation, Bookkeeping, and Payroll Services</t>
  </si>
  <si>
    <t xml:space="preserve">Offices of Certified Public Accountants </t>
  </si>
  <si>
    <t xml:space="preserve">Tax Preparation Services </t>
  </si>
  <si>
    <t xml:space="preserve">Payroll Services </t>
  </si>
  <si>
    <t xml:space="preserve">Other Accounting Services </t>
  </si>
  <si>
    <t>Architectural, Engineering, and Related Services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</si>
  <si>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</si>
  <si>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</si>
  <si>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</si>
  <si>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</si>
  <si>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</si>
  <si>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</si>
  <si>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</si>
  <si>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</si>
  <si>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Specialized Design Services</t>
  </si>
  <si>
    <t>Interior Design Services</t>
  </si>
  <si>
    <t>Industrial Design Services</t>
  </si>
  <si>
    <t>Graphic Design Services</t>
  </si>
  <si>
    <t>Other Specialized Design Services</t>
  </si>
  <si>
    <t>Computer Systems Design and Related Services</t>
  </si>
  <si>
    <t xml:space="preserve">Custom Computer Programming Services </t>
  </si>
  <si>
    <t xml:space="preserve">Computer Systems Design Services </t>
  </si>
  <si>
    <t xml:space="preserve">Computer Facilities Management Services </t>
  </si>
  <si>
    <t>Other Computer Related Services</t>
  </si>
  <si>
    <t>Management, Scientific, and Technical Consulting Services</t>
  </si>
  <si>
    <t>Management Consulting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</si>
  <si>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</si>
  <si>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</si>
  <si>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</si>
  <si>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</si>
  <si>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</si>
  <si>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</si>
  <si>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</si>
  <si>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Scientific Research and Development Services</t>
  </si>
  <si>
    <t>Research and Development in the Physical, Engineering, and Life Sciences</t>
  </si>
  <si>
    <t xml:space="preserve">Research and Development in Biotechnology </t>
  </si>
  <si>
    <t xml:space="preserve">Research and Development in the Physical, Engineering, and Life Sciences (except Biotechnology) </t>
  </si>
  <si>
    <t>Research and Development in the Social Sciences and Humanities</t>
  </si>
  <si>
    <t xml:space="preserve">Research and Development in the Social Sciences and Humanities </t>
  </si>
  <si>
    <t>Advertising, Public Relations, and Related Services</t>
  </si>
  <si>
    <t>Advertising Agencies</t>
  </si>
  <si>
    <t>Public Relations Agencies</t>
  </si>
  <si>
    <t>Media Buying Agencies</t>
  </si>
  <si>
    <t>Media Representatives</t>
  </si>
  <si>
    <t>Outdoor Advertising</t>
  </si>
  <si>
    <t>Direct Mail Advertising</t>
  </si>
  <si>
    <t>Advertising Material Distribution Services</t>
  </si>
  <si>
    <t>Other Services Related to Advertising</t>
  </si>
  <si>
    <t xml:space="preserve">Other Services Related to Advertising </t>
  </si>
  <si>
    <t>Other Professional, Scientific, and Technical Services</t>
  </si>
  <si>
    <t>Marketing Research and Public Opinion Polling</t>
  </si>
  <si>
    <t>Photographic Services</t>
  </si>
  <si>
    <t xml:space="preserve">Photography Studios, Portrait </t>
  </si>
  <si>
    <t xml:space="preserve">Commercial Photography </t>
  </si>
  <si>
    <t>Translation and Interpretation Services</t>
  </si>
  <si>
    <t>Veterinary Services</t>
  </si>
  <si>
    <t xml:space="preserve">Veterinary Services </t>
  </si>
  <si>
    <t>All Other Professional, Scientific, and Technical Services</t>
  </si>
  <si>
    <t>Management of Companies and Enterprises</t>
  </si>
  <si>
    <t xml:space="preserve">Offices of Bank Holding Companies </t>
  </si>
  <si>
    <t xml:space="preserve">Offices of Other Holding Companies </t>
  </si>
  <si>
    <t xml:space="preserve">Corporate, Subsidiary, and Regional Managing Offices </t>
  </si>
  <si>
    <t>Administrative and Support and Waste Management and Remediation Services</t>
  </si>
  <si>
    <t>Administrative and Support Services</t>
  </si>
  <si>
    <t>Office Administrative Services</t>
  </si>
  <si>
    <t>Facilities Support Services</t>
  </si>
  <si>
    <t>Employment Services</t>
  </si>
  <si>
    <t>Employment Placement Agencies and Executive Search Services</t>
  </si>
  <si>
    <t xml:space="preserve">Employment Placement Agencies </t>
  </si>
  <si>
    <r>
      <t>Executive Search Services</t>
    </r>
    <r>
      <rPr>
        <sz val="10"/>
        <color indexed="8"/>
        <rFont val="Arial"/>
        <family val="2"/>
      </rPr>
      <t xml:space="preserve"> </t>
    </r>
  </si>
  <si>
    <t>Temporary Help Services</t>
  </si>
  <si>
    <t>Professional Employer Organizations</t>
  </si>
  <si>
    <t>Business Support Services</t>
  </si>
  <si>
    <t>Document Preparation Services</t>
  </si>
  <si>
    <t>Telephone Call Centers</t>
  </si>
  <si>
    <r>
      <t>Telephone Answering Services</t>
    </r>
    <r>
      <rPr>
        <sz val="10"/>
        <color indexed="8"/>
        <rFont val="Arial"/>
        <family val="2"/>
      </rPr>
      <t xml:space="preserve"> </t>
    </r>
  </si>
  <si>
    <t xml:space="preserve">Telemarketing Bureaus and Other Contact Centers </t>
  </si>
  <si>
    <t>Business Service Centers</t>
  </si>
  <si>
    <t xml:space="preserve">Private Mail Centers </t>
  </si>
  <si>
    <t xml:space="preserve">Other Business Service Centers (including Copy Shops) </t>
  </si>
  <si>
    <t>Collection Agencies</t>
  </si>
  <si>
    <t>Credit Bureaus</t>
  </si>
  <si>
    <t>Other Business Support Services</t>
  </si>
  <si>
    <t xml:space="preserve">Repossession Services </t>
  </si>
  <si>
    <t xml:space="preserve">Court Reporting and Stenotype Services </t>
  </si>
  <si>
    <t xml:space="preserve">All Other Business Support Services </t>
  </si>
  <si>
    <t>Travel Arrangement and Reservation Services</t>
  </si>
  <si>
    <t>Travel Agencies</t>
  </si>
  <si>
    <t>Tour Operators</t>
  </si>
  <si>
    <t>Other Travel Arrangement and Reservation Services</t>
  </si>
  <si>
    <t xml:space="preserve">Convention and Visitors Bureaus </t>
  </si>
  <si>
    <t xml:space="preserve">All Other Travel Arrangement and Reservation Services </t>
  </si>
  <si>
    <t>Investigation and Security Services</t>
  </si>
  <si>
    <t>Investigation, Guard, and Armored Car Services</t>
  </si>
  <si>
    <t xml:space="preserve">Investigation Services </t>
  </si>
  <si>
    <t xml:space="preserve">Security Guards and Patrol Services </t>
  </si>
  <si>
    <t xml:space="preserve">Armored Car Services </t>
  </si>
  <si>
    <t>Security Systems Services</t>
  </si>
  <si>
    <t xml:space="preserve">Security Systems Services (except Locksmiths) </t>
  </si>
  <si>
    <t xml:space="preserve">Locksmiths </t>
  </si>
  <si>
    <t>Services to Buildings and Dwellings</t>
  </si>
  <si>
    <t>Exterminating and Pest Control Services</t>
  </si>
  <si>
    <t>Janitorial Services</t>
  </si>
  <si>
    <t xml:space="preserve">Janitorial Services </t>
  </si>
  <si>
    <t>Landscaping Services</t>
  </si>
  <si>
    <t>Carpet and Upholstery Cleaning Services</t>
  </si>
  <si>
    <t>Other Services to Buildings and Dwellings</t>
  </si>
  <si>
    <t xml:space="preserve">Other Services to Buildings and Dwellings </t>
  </si>
  <si>
    <t>Other Support Services</t>
  </si>
  <si>
    <t>Packaging and Labeling Services</t>
  </si>
  <si>
    <t>Convention and Trade Show Organizers</t>
  </si>
  <si>
    <t>All Other Support Services</t>
  </si>
  <si>
    <t>Waste Management and Remediation Services</t>
  </si>
  <si>
    <t xml:space="preserve">Waste Collection </t>
  </si>
  <si>
    <t xml:space="preserve">Solid Waste Collection </t>
  </si>
  <si>
    <t xml:space="preserve">Hazardous Waste Collection </t>
  </si>
  <si>
    <t xml:space="preserve">Other Waste Collection </t>
  </si>
  <si>
    <t xml:space="preserve">Waste Treatment and Disposal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</si>
  <si>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</si>
  <si>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</si>
  <si>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</si>
  <si>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</si>
  <si>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and Other Waste Management Services </t>
  </si>
  <si>
    <t xml:space="preserve">Remediation Services </t>
  </si>
  <si>
    <t xml:space="preserve">Materials Recovery Facilities </t>
  </si>
  <si>
    <t xml:space="preserve">All Other Waste Management Services </t>
  </si>
  <si>
    <t xml:space="preserve">Septic Tank and Related Services </t>
  </si>
  <si>
    <t xml:space="preserve">All Other Miscellaneous Waste Management Services </t>
  </si>
  <si>
    <t>Educational Services</t>
  </si>
  <si>
    <t>Elementary and Secondary Schools</t>
  </si>
  <si>
    <t xml:space="preserve">Elementary and Secondary Schools </t>
  </si>
  <si>
    <t>Junior Colleges</t>
  </si>
  <si>
    <t xml:space="preserve">Junior Colleges </t>
  </si>
  <si>
    <t>Colleges, Universities, and Professional Schools</t>
  </si>
  <si>
    <t xml:space="preserve">Colleges, Universities, and Professional Schools </t>
  </si>
  <si>
    <t>Business Schools and Computer and Management Training</t>
  </si>
  <si>
    <t>Business and Secretarial Schools</t>
  </si>
  <si>
    <t xml:space="preserve">Business and Secretarial Schools </t>
  </si>
  <si>
    <t>Computer Training</t>
  </si>
  <si>
    <t xml:space="preserve">Computer Training </t>
  </si>
  <si>
    <t>Professional and Management Development Training</t>
  </si>
  <si>
    <t xml:space="preserve">Professional and Management Development Training </t>
  </si>
  <si>
    <r>
      <t>Technical and Trade Schools</t>
    </r>
    <r>
      <rPr>
        <sz val="10"/>
        <color indexed="8"/>
        <rFont val="Arial"/>
        <family val="2"/>
      </rPr>
      <t xml:space="preserve"> </t>
    </r>
  </si>
  <si>
    <t>Technical and Trade Schools</t>
  </si>
  <si>
    <t xml:space="preserve">Cosmetology and Barber Schools </t>
  </si>
  <si>
    <t xml:space="preserve">Flight Training </t>
  </si>
  <si>
    <t xml:space="preserve">Apprenticeship Training </t>
  </si>
  <si>
    <t xml:space="preserve">Other Technical and Trade Schools </t>
  </si>
  <si>
    <t>Other Schools and Instruction</t>
  </si>
  <si>
    <t>Fine Arts Schools</t>
  </si>
  <si>
    <t xml:space="preserve">Fine Arts Schools </t>
  </si>
  <si>
    <t>Sports and Recreation Instruction</t>
  </si>
  <si>
    <t xml:space="preserve">Sports and Recreation Instruction </t>
  </si>
  <si>
    <t>Language Schools</t>
  </si>
  <si>
    <t xml:space="preserve">Language Schools </t>
  </si>
  <si>
    <t>All Other Schools and Instruction</t>
  </si>
  <si>
    <t xml:space="preserve">Exam Preparation and Tutoring </t>
  </si>
  <si>
    <t xml:space="preserve">Automobile Driving Schools </t>
  </si>
  <si>
    <t xml:space="preserve">All Other Miscellaneous Schools and Instruction </t>
  </si>
  <si>
    <t>Educational Support Services</t>
  </si>
  <si>
    <t>Health Care and Social Assistance</t>
  </si>
  <si>
    <t>Ambulatory Health Care Services</t>
  </si>
  <si>
    <t>Offices of Physicians</t>
  </si>
  <si>
    <t xml:space="preserve">Offices of Physicians (except Mental Health Specialists) </t>
  </si>
  <si>
    <t xml:space="preserve">Offices of Physicians, Mental Health Specialists </t>
  </si>
  <si>
    <t>Offices of Dentists</t>
  </si>
  <si>
    <t xml:space="preserve">Offices of Dentists </t>
  </si>
  <si>
    <t>Offices of Other Health Practitioners</t>
  </si>
  <si>
    <t>Offices of Chiropractors</t>
  </si>
  <si>
    <t xml:space="preserve">Offices of Chiropractors </t>
  </si>
  <si>
    <t>Offices of Optometrists</t>
  </si>
  <si>
    <t>Offices of Mental Health Practitioners (except Physicians)</t>
  </si>
  <si>
    <t xml:space="preserve">Offices of Mental Health Practitioners (except Physicians) </t>
  </si>
  <si>
    <t>Offices of Physical, Occupational and Speech Therapists, and Audiologists</t>
  </si>
  <si>
    <t xml:space="preserve">Offices of Physical, Occupational and Speech Therapists, and Audiologists </t>
  </si>
  <si>
    <t>Offices of All Other Health Practitioners</t>
  </si>
  <si>
    <t xml:space="preserve">Offices of Podiatrists </t>
  </si>
  <si>
    <t xml:space="preserve">Offices of All Other Miscellaneous Health Practitioners </t>
  </si>
  <si>
    <t>Outpatient Care Centers</t>
  </si>
  <si>
    <t>Family Planning Centers</t>
  </si>
  <si>
    <t xml:space="preserve">Family Planning Centers </t>
  </si>
  <si>
    <t>Outpatient Mental Health and Substance Abuse Centers</t>
  </si>
  <si>
    <t xml:space="preserve">Outpatient Mental Health and Substance Abuse Centers </t>
  </si>
  <si>
    <t>Other Outpatient Care Centers</t>
  </si>
  <si>
    <t xml:space="preserve">HMO Medical Centers </t>
  </si>
  <si>
    <t xml:space="preserve">Kidney Dialysis Centers </t>
  </si>
  <si>
    <t xml:space="preserve">Freestanding Ambulatory Surgical and Emergency Centers </t>
  </si>
  <si>
    <t xml:space="preserve">All Other Outpatient Care Centers </t>
  </si>
  <si>
    <t>Medical and Diagnostic Laboratories</t>
  </si>
  <si>
    <t xml:space="preserve">Medical Laboratories </t>
  </si>
  <si>
    <t xml:space="preserve">Diagnostic Imaging Centers </t>
  </si>
  <si>
    <t>Home Health Care Services</t>
  </si>
  <si>
    <t>Other Ambulatory Health Care Services</t>
  </si>
  <si>
    <t>Ambulance Services</t>
  </si>
  <si>
    <t xml:space="preserve">Ambulance Services </t>
  </si>
  <si>
    <t>All Other Ambulatory Health Care Services</t>
  </si>
  <si>
    <t xml:space="preserve">Blood and Organ Banks </t>
  </si>
  <si>
    <t xml:space="preserve">All Other Miscellaneous Ambulatory Health Care Services </t>
  </si>
  <si>
    <t>Hospitals</t>
  </si>
  <si>
    <t>General Medical and Surgical Hospitals</t>
  </si>
  <si>
    <t xml:space="preserve">General Medical and Surgical Hospitals </t>
  </si>
  <si>
    <t>Psychiatric and Substance Abuse Hospitals</t>
  </si>
  <si>
    <t xml:space="preserve">Psychiatric and Substance Abuse Hospitals </t>
  </si>
  <si>
    <t>Specialty (except Psychiatric and Substance Abuse) Hospitals</t>
  </si>
  <si>
    <t xml:space="preserve">Specialty (except Psychiatric and Substance Abuse) Hospitals </t>
  </si>
  <si>
    <t>Nursing and Residential Care Facilities</t>
  </si>
  <si>
    <t>Nursing Care Facilities (Skilled Nursing Facilities)</t>
  </si>
  <si>
    <t xml:space="preserve">Nursing Care Facilities (Skilled Nursing Facilities) </t>
  </si>
  <si>
    <t>Residential Intellectual and Developmental Disability, Mental Health, and Substance Abuse Facilities</t>
  </si>
  <si>
    <t>Residential Intellectual and Developmental Disability Facilities</t>
  </si>
  <si>
    <t xml:space="preserve">Residential Intellectual and Developmental Disability Facilities </t>
  </si>
  <si>
    <t>Residential Mental Health and Substance Abuse Facilities</t>
  </si>
  <si>
    <t xml:space="preserve">Residential Mental Health and Substance Abuse Facilities </t>
  </si>
  <si>
    <t>Continuing Care Retirement Communities and Assisted Living Facilities for the Elderly</t>
  </si>
  <si>
    <t xml:space="preserve">Continuing Care Retirement Communities </t>
  </si>
  <si>
    <t xml:space="preserve">Assisted Living Facilities for the Elderly </t>
  </si>
  <si>
    <t>Other Residential Care Facilities</t>
  </si>
  <si>
    <t xml:space="preserve">Other Residential Care Facilities </t>
  </si>
  <si>
    <t>Social Assistance</t>
  </si>
  <si>
    <t>Individual and Family Services</t>
  </si>
  <si>
    <t>Child and Youth Services</t>
  </si>
  <si>
    <t xml:space="preserve">Child and Youth Services </t>
  </si>
  <si>
    <t>Services for the Elderly and Persons with Disabilities</t>
  </si>
  <si>
    <t xml:space="preserve">Services for the Elderly and Persons with Disabilities </t>
  </si>
  <si>
    <t>Other Individual and Family Services</t>
  </si>
  <si>
    <t xml:space="preserve">Other Individual and Family Services </t>
  </si>
  <si>
    <t>Community Food and Housing, and Emergency and Other Relief Services</t>
  </si>
  <si>
    <t>Community Food Services</t>
  </si>
  <si>
    <t xml:space="preserve">Community Food Services </t>
  </si>
  <si>
    <t>Community Housing Services</t>
  </si>
  <si>
    <t xml:space="preserve">Temporary Shelters </t>
  </si>
  <si>
    <t xml:space="preserve">Other Community Housing Services </t>
  </si>
  <si>
    <t>Emergency and Other Relief Services</t>
  </si>
  <si>
    <t xml:space="preserve">Emergency and Other Relief Services </t>
  </si>
  <si>
    <t>Vocational Rehabilitation Services</t>
  </si>
  <si>
    <t xml:space="preserve">Vocational Rehabilitation Services </t>
  </si>
  <si>
    <t>Child Day Care Services</t>
  </si>
  <si>
    <t xml:space="preserve">Child Day Care Services </t>
  </si>
  <si>
    <t>Arts, Entertainment, and Recreation</t>
  </si>
  <si>
    <t>Performing Arts, Spectator Sports, and Related Industries</t>
  </si>
  <si>
    <t>Performing Arts Companies</t>
  </si>
  <si>
    <t>Theater Companies and Dinner Theaters</t>
  </si>
  <si>
    <t xml:space="preserve">Theater Companies and Dinner Theaters </t>
  </si>
  <si>
    <t>Dance Companies</t>
  </si>
  <si>
    <t xml:space="preserve">Dance Companies </t>
  </si>
  <si>
    <t>Musical Groups and Artists</t>
  </si>
  <si>
    <t xml:space="preserve">Musical Groups and Artists </t>
  </si>
  <si>
    <t>Other Performing Arts Companies</t>
  </si>
  <si>
    <t xml:space="preserve">Other Performing Arts Companies </t>
  </si>
  <si>
    <t>Spectator Sports</t>
  </si>
  <si>
    <t xml:space="preserve">Sports Teams and Clubs </t>
  </si>
  <si>
    <t xml:space="preserve">Racetracks </t>
  </si>
  <si>
    <t xml:space="preserve">Other Spectator Sports </t>
  </si>
  <si>
    <t>Promoters of Performing Arts, Sports, and Similar Events</t>
  </si>
  <si>
    <t>Promoters of Performing Arts, Sports, and Similar Events with Facilities</t>
  </si>
  <si>
    <t xml:space="preserve">Promoters of Performing Arts, Sports, and Similar Events with Facilities </t>
  </si>
  <si>
    <t>Promoters of Performing Arts, Sports, and Similar Events without Facilities</t>
  </si>
  <si>
    <t xml:space="preserve">Promoters of Performing Arts, Sports, and Similar Events without Facilities </t>
  </si>
  <si>
    <t>Agents and Managers for Artists, Athletes, Entertainers, and Other Public Figures</t>
  </si>
  <si>
    <t>Independent Artists, Writers, and Performers</t>
  </si>
  <si>
    <t xml:space="preserve">Independent Artists, Writers, and Performers </t>
  </si>
  <si>
    <t>Museums, Historical Sites, and Similar Institutions</t>
  </si>
  <si>
    <t xml:space="preserve">Museums </t>
  </si>
  <si>
    <t>Historical Sites</t>
  </si>
  <si>
    <t>Zoos and Botanical Gardens</t>
  </si>
  <si>
    <t xml:space="preserve">Zoos and Botanical Gardens </t>
  </si>
  <si>
    <t>Nature Parks and Other Similar Institutions</t>
  </si>
  <si>
    <t>Amusement, Gambling, and Recreation Industries</t>
  </si>
  <si>
    <t>Amusement Parks and Arcades</t>
  </si>
  <si>
    <t>Amusement and Theme Parks</t>
  </si>
  <si>
    <t xml:space="preserve">Amusement and Theme Parks </t>
  </si>
  <si>
    <t>Amusement Arcades</t>
  </si>
  <si>
    <t>Gambling Industries</t>
  </si>
  <si>
    <t>Casinos (except Casino Hotels)</t>
  </si>
  <si>
    <t>Other Gambling Industries</t>
  </si>
  <si>
    <t xml:space="preserve">Other Gambling Industries </t>
  </si>
  <si>
    <t>Other Amusement and Recreation Industries</t>
  </si>
  <si>
    <t>Golf Courses and Country Clubs</t>
  </si>
  <si>
    <t>Skiing Facilities</t>
  </si>
  <si>
    <t>Fitness and Recreational Sports Centers</t>
  </si>
  <si>
    <t xml:space="preserve">Fitness and Recreational Sports Centers </t>
  </si>
  <si>
    <t>Bowling Centers</t>
  </si>
  <si>
    <t>All Other Amusement and Recreation Industries</t>
  </si>
  <si>
    <t xml:space="preserve">All Other Amusement and Recreation Industries </t>
  </si>
  <si>
    <t>Accommodation and Food Services</t>
  </si>
  <si>
    <t>Accommodation</t>
  </si>
  <si>
    <t>Traveler Accommodation</t>
  </si>
  <si>
    <t>Hotels (except Casino Hotels) and Motels</t>
  </si>
  <si>
    <t xml:space="preserve">Hotels (except Casino Hotels) and Motels </t>
  </si>
  <si>
    <t>Casino Hotels</t>
  </si>
  <si>
    <t>Other Traveler Accommodation</t>
  </si>
  <si>
    <t xml:space="preserve">Bed-and-Breakfast Inns </t>
  </si>
  <si>
    <t xml:space="preserve">All Other Traveler Accommodation </t>
  </si>
  <si>
    <t>RV (Recreational Vehicle) Parks and Recreational Camps</t>
  </si>
  <si>
    <t xml:space="preserve">RV (Recreational Vehicle) Parks and Campgrounds </t>
  </si>
  <si>
    <t xml:space="preserve">Recreational and Vacation Camps (except Campgrounds) </t>
  </si>
  <si>
    <t>Rooming and Boarding Houses</t>
  </si>
  <si>
    <t xml:space="preserve">Rooming and Boarding Houses </t>
  </si>
  <si>
    <t>Food Services and Drinking Places</t>
  </si>
  <si>
    <t>Special Food Services</t>
  </si>
  <si>
    <t>Food Service Contractors</t>
  </si>
  <si>
    <t>Mobile Food Services</t>
  </si>
  <si>
    <t>Drinking Places (Alcoholic Beverages)</t>
  </si>
  <si>
    <t xml:space="preserve">Drinking Places (Alcoholic Beverages) </t>
  </si>
  <si>
    <t>Restaurants and Other Eating Places</t>
  </si>
  <si>
    <t xml:space="preserve">Full-Service Restaurants </t>
  </si>
  <si>
    <t xml:space="preserve">Limited-Service Restaurants </t>
  </si>
  <si>
    <t xml:space="preserve">Cafeterias, Grill Buffets, and Buffets </t>
  </si>
  <si>
    <t xml:space="preserve">Snack and Nonalcoholic Beverage Bars </t>
  </si>
  <si>
    <t>Other Services (except Public Administration)</t>
  </si>
  <si>
    <t>Repair and Maintenance</t>
  </si>
  <si>
    <t>Automotive Repair and Maintenance</t>
  </si>
  <si>
    <t>Automotive Mechanical and Electrical Repair and Maintenance</t>
  </si>
  <si>
    <t xml:space="preserve">General Automotive Repair </t>
  </si>
  <si>
    <t xml:space="preserve">Automotive Exhaust System Repair </t>
  </si>
  <si>
    <t xml:space="preserve">Automotive Transmission Repair </t>
  </si>
  <si>
    <t xml:space="preserve">Other Automotive Mechanical and Electrical Repair and Maintenance </t>
  </si>
  <si>
    <t>Automotive Body, Paint, Interior, and Glass Repair</t>
  </si>
  <si>
    <t xml:space="preserve">Automotive Body, Paint, and Interior Repair and Maintenance </t>
  </si>
  <si>
    <t xml:space="preserve">Automotive Glass Replacement Shops </t>
  </si>
  <si>
    <t>Other Automotive Repair and Maintenance</t>
  </si>
  <si>
    <t xml:space="preserve">Automotive Oil Change and Lubrication Shops </t>
  </si>
  <si>
    <t xml:space="preserve">Car Washes </t>
  </si>
  <si>
    <t xml:space="preserve">All Other Automotive Repair and Maintenance </t>
  </si>
  <si>
    <t>Electronic and Precision Equipment Repair and Maintenance</t>
  </si>
  <si>
    <t xml:space="preserve">Consumer Electronics Repair and Maintenance </t>
  </si>
  <si>
    <t xml:space="preserve">Computer and Office Machine Repair and Maintenance </t>
  </si>
  <si>
    <t xml:space="preserve">Communication Equipment Repair and Maintenance </t>
  </si>
  <si>
    <t xml:space="preserve">Other Electronic and Precision Equipment Repair and Maintenance </t>
  </si>
  <si>
    <t>Commercial and Industrial Machinery and Equipment (except Automotive and Electronic) Repair and Maintenance</t>
  </si>
  <si>
    <t xml:space="preserve">Commercial and Industrial Machinery and Equipment (except Automotive and Electronic) Repair and Maintenance </t>
  </si>
  <si>
    <t>Personal and Household Goods Repair and Maintenance</t>
  </si>
  <si>
    <t>Home and Garden Equipment and Appliance Repair and Maintenance</t>
  </si>
  <si>
    <t xml:space="preserve">Home and Garden Equipment Repair and Maintenance </t>
  </si>
  <si>
    <t xml:space="preserve">Appliance Repair and Maintenance </t>
  </si>
  <si>
    <t>Reupholstery and Furniture Repair</t>
  </si>
  <si>
    <t>Footwear and Leather Goods Repair</t>
  </si>
  <si>
    <t>Other Personal and Household Goods Repair and Maintenance</t>
  </si>
  <si>
    <t xml:space="preserve">Other Personal and Household Goods Repair and Maintenance </t>
  </si>
  <si>
    <t>Personal and Laundry Services</t>
  </si>
  <si>
    <t xml:space="preserve">Personal Care Services </t>
  </si>
  <si>
    <t xml:space="preserve">Hair, Nail, and Skin Care Services </t>
  </si>
  <si>
    <t xml:space="preserve">Barber Shops </t>
  </si>
  <si>
    <t xml:space="preserve">Beauty Salons </t>
  </si>
  <si>
    <t xml:space="preserve">Nail Salons </t>
  </si>
  <si>
    <t xml:space="preserve">Other Personal Care Services </t>
  </si>
  <si>
    <t xml:space="preserve">Diet and Weight Reducing Centers </t>
  </si>
  <si>
    <t xml:space="preserve">Death Care Services </t>
  </si>
  <si>
    <t xml:space="preserve">Funeral Homes and Funeral Services </t>
  </si>
  <si>
    <t xml:space="preserve">Cemeteries and Crematories </t>
  </si>
  <si>
    <t xml:space="preserve">Drycleaning and Laundry Services </t>
  </si>
  <si>
    <t xml:space="preserve">Coin-Operated Laundries and Drycleaners </t>
  </si>
  <si>
    <t xml:space="preserve">Drycleaning and Laundry Services (except Coin-Operated) </t>
  </si>
  <si>
    <t xml:space="preserve">Linen and Uniform Supply </t>
  </si>
  <si>
    <t xml:space="preserve">Linen Supply </t>
  </si>
  <si>
    <t xml:space="preserve">Industrial Launderers </t>
  </si>
  <si>
    <t xml:space="preserve">Other Personal Services </t>
  </si>
  <si>
    <t xml:space="preserve">Pet Care (except Veterinary) Services </t>
  </si>
  <si>
    <t xml:space="preserve">Photofinishing </t>
  </si>
  <si>
    <t xml:space="preserve">Photofinishing Laboratories (except One-Hour) </t>
  </si>
  <si>
    <t xml:space="preserve">One-Hour Photofinishing </t>
  </si>
  <si>
    <t xml:space="preserve">Parking Lots and Garages </t>
  </si>
  <si>
    <t xml:space="preserve">All Other Personal Services </t>
  </si>
  <si>
    <t>Religious, Grantmaking, Civic, Professional, and Similar Organizations</t>
  </si>
  <si>
    <t xml:space="preserve">Religious Organizations </t>
  </si>
  <si>
    <t xml:space="preserve">Grantmaking and Giving Services </t>
  </si>
  <si>
    <t xml:space="preserve">Grantmaking Foundations </t>
  </si>
  <si>
    <t xml:space="preserve">Voluntary Health Organizations </t>
  </si>
  <si>
    <t xml:space="preserve">Other Grantmaking and Giving Services </t>
  </si>
  <si>
    <t xml:space="preserve">Social Advocacy Organizations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</si>
  <si>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</si>
  <si>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</si>
  <si>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</si>
  <si>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</si>
  <si>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Professional, Labor, Political, and Similar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</si>
  <si>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</si>
  <si>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</si>
  <si>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</si>
  <si>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</si>
  <si>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</si>
  <si>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Private Households</t>
  </si>
  <si>
    <t>Public Administration</t>
  </si>
  <si>
    <t xml:space="preserve">Executive, Legislative, and Other General Government Support </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</si>
  <si>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</si>
  <si>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</si>
  <si>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</si>
  <si>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</si>
  <si>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</si>
  <si>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</si>
  <si>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Justice, Public Order, and Safety Activities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</si>
  <si>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</si>
  <si>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</si>
  <si>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</si>
  <si>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</si>
  <si>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</si>
  <si>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</si>
  <si>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</si>
  <si>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Human Resource Programs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</si>
  <si>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</si>
  <si>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</si>
  <si>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</si>
  <si>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</si>
  <si>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Environmental Quality Programs </t>
  </si>
  <si>
    <t xml:space="preserve">Administration of Air and Water Resource and Solid Waste Management Programs </t>
  </si>
  <si>
    <t xml:space="preserve">Administration of Conservation Programs </t>
  </si>
  <si>
    <t xml:space="preserve">Administration of Housing Programs, Urban Planning, and Community Development </t>
  </si>
  <si>
    <t xml:space="preserve">Administration of Housing Programs </t>
  </si>
  <si>
    <t xml:space="preserve">Administration of Urban Planning and Community and Rural Development </t>
  </si>
  <si>
    <t xml:space="preserve">Administration of Economic Programs </t>
  </si>
  <si>
    <t xml:space="preserve">Administration of Economic Program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</si>
  <si>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</si>
  <si>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</si>
  <si>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</si>
  <si>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</si>
  <si>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</si>
  <si>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Space Research and Technology </t>
  </si>
  <si>
    <t xml:space="preserve">National Security and International Affairs </t>
  </si>
  <si>
    <t xml:space="preserve">National Security </t>
  </si>
  <si>
    <t xml:space="preserve">International Affairs </t>
  </si>
  <si>
    <t>Estimated Annual Sales of U.S. Retail and Food Services Firms by Kind of Business: 1992 Through 2013</t>
  </si>
  <si>
    <t>[Estimates are shown in millions of dollars and are based on data from the Annual Retail Trade Survey.  Estimates have been adjusted using preliminary results of the 2012 Economic Census.]</t>
  </si>
  <si>
    <t>NAICS Code</t>
  </si>
  <si>
    <t>Kind of business</t>
  </si>
  <si>
    <r>
      <t>2012</t>
    </r>
    <r>
      <rPr>
        <vertAlign val="superscript"/>
        <sz val="7"/>
        <rFont val="Times New Roman"/>
        <family val="1"/>
      </rPr>
      <t>r</t>
    </r>
  </si>
  <si>
    <r>
      <t>2011</t>
    </r>
    <r>
      <rPr>
        <vertAlign val="superscript"/>
        <sz val="7"/>
        <rFont val="Times New Roman"/>
        <family val="1"/>
      </rPr>
      <t>r</t>
    </r>
  </si>
  <si>
    <r>
      <t>2010</t>
    </r>
    <r>
      <rPr>
        <vertAlign val="superscript"/>
        <sz val="7"/>
        <rFont val="Times New Roman"/>
        <family val="1"/>
      </rPr>
      <t>r</t>
    </r>
  </si>
  <si>
    <r>
      <t>2009</t>
    </r>
    <r>
      <rPr>
        <vertAlign val="superscript"/>
        <sz val="7"/>
        <rFont val="Times New Roman"/>
        <family val="1"/>
      </rPr>
      <t>r</t>
    </r>
  </si>
  <si>
    <r>
      <t>2008</t>
    </r>
    <r>
      <rPr>
        <vertAlign val="superscript"/>
        <sz val="7"/>
        <rFont val="Times New Roman"/>
        <family val="1"/>
      </rPr>
      <t>r</t>
    </r>
  </si>
  <si>
    <r>
      <t>2007</t>
    </r>
    <r>
      <rPr>
        <vertAlign val="superscript"/>
        <sz val="7"/>
        <rFont val="Times New Roman"/>
        <family val="1"/>
      </rPr>
      <t>r</t>
    </r>
  </si>
  <si>
    <r>
      <t>2006</t>
    </r>
    <r>
      <rPr>
        <vertAlign val="superscript"/>
        <sz val="7"/>
        <rFont val="Times New Roman"/>
        <family val="1"/>
      </rPr>
      <t>r</t>
    </r>
  </si>
  <si>
    <r>
      <t>2005</t>
    </r>
    <r>
      <rPr>
        <vertAlign val="superscript"/>
        <sz val="7"/>
        <rFont val="Times New Roman"/>
        <family val="1"/>
      </rPr>
      <t>r</t>
    </r>
  </si>
  <si>
    <r>
      <t>2004</t>
    </r>
    <r>
      <rPr>
        <vertAlign val="superscript"/>
        <sz val="7"/>
        <rFont val="Times New Roman"/>
        <family val="1"/>
      </rPr>
      <t>r</t>
    </r>
  </si>
  <si>
    <r>
      <t>2003</t>
    </r>
    <r>
      <rPr>
        <vertAlign val="superscript"/>
        <sz val="7"/>
        <rFont val="Times New Roman"/>
        <family val="1"/>
      </rPr>
      <t>r</t>
    </r>
  </si>
  <si>
    <r>
      <t xml:space="preserve"> </t>
    </r>
    <r>
      <rPr>
        <sz val="7"/>
        <rFont val="Times New Roman"/>
        <family val="1"/>
      </rPr>
      <t xml:space="preserve">Footnotes: </t>
    </r>
  </si>
  <si>
    <r>
      <t>1</t>
    </r>
    <r>
      <rPr>
        <sz val="7"/>
        <rFont val="Times New Roman"/>
        <family val="1"/>
      </rPr>
      <t>GAFO represents stores classified in the following NAICS codes: 442, 443, 448, 451, 452, and 4532.  NAICS code 4532 includes office supplies, stationery, and gift stores.</t>
    </r>
  </si>
  <si>
    <r>
      <t>2</t>
    </r>
    <r>
      <rPr>
        <sz val="7"/>
        <rFont val="Times New Roman"/>
        <family val="1"/>
      </rPr>
      <t>Includes data for leased departments operated within department stores.  Data for this line are not included in any aggregate kind-of-business totals.</t>
    </r>
  </si>
  <si>
    <r>
      <t>r</t>
    </r>
    <r>
      <rPr>
        <sz val="7"/>
        <rFont val="Times New Roman"/>
        <family val="1"/>
      </rPr>
      <t>Revised Data.</t>
    </r>
  </si>
  <si>
    <r>
      <t xml:space="preserve"> </t>
    </r>
    <r>
      <rPr>
        <sz val="7"/>
        <rFont val="Times New Roman"/>
        <family val="1"/>
      </rPr>
      <t>Note: Estimated measures of sample variability can be found at http://www2.census.gov/retail/releases/current/arts/salescvs.xls.</t>
    </r>
  </si>
  <si>
    <t>Note: Retail and food services total and other subsector totals may include data for kinds of business not shown.  Estimates have not been adjusted for price changes.  Additional information on confidentiality protection, sampling error, nonsampling error, sample design, and definitions can be found on the Internet at http://www.census.gov/retail/arts/how_surveys_are_collected.html.</t>
  </si>
  <si>
    <t>Appl., TV, and other elect. stores</t>
  </si>
  <si>
    <t>Household appliance stores</t>
  </si>
  <si>
    <t>Radio, TV, and other elect. stores</t>
  </si>
  <si>
    <t>Computer and software stores</t>
  </si>
  <si>
    <t>Full-service restaurants</t>
  </si>
  <si>
    <t>Limited-service eating places</t>
  </si>
  <si>
    <t>Limited-service restaurants</t>
  </si>
  <si>
    <t>Row ID</t>
  </si>
  <si>
    <t>Make the report on the worksheet "vlookup - Example 2" more meaningful by adding text descriptions to the "Kind of Business" field by using the information provided on worksheet "vlookup - NAICS Codes" to translate codes into text meanings.</t>
  </si>
  <si>
    <t>Example 2. Enhancing a Report</t>
  </si>
  <si>
    <t>Invoice Number</t>
  </si>
  <si>
    <t>Part Number</t>
  </si>
  <si>
    <t>Invoice</t>
  </si>
  <si>
    <t>Line Total</t>
  </si>
  <si>
    <t>Lookup the line total for each of the invoice / part number combinations below using the worksheet "vlookup - Example 3"</t>
  </si>
  <si>
    <t>Quantity Ordered</t>
  </si>
  <si>
    <t>Calculate Sales commission percentage due based on a multi-tier commission structure.</t>
  </si>
  <si>
    <t>2015 Federal Income Tax Rates - Single Filers</t>
  </si>
  <si>
    <t>Tax Rate</t>
  </si>
  <si>
    <t>Build a tool to return the unit price of items based on their name.</t>
  </si>
  <si>
    <t>Item</t>
  </si>
  <si>
    <t>Unit Price</t>
  </si>
  <si>
    <t>Score</t>
  </si>
  <si>
    <t xml:space="preserve">Item </t>
  </si>
  <si>
    <t>Apple</t>
  </si>
  <si>
    <t>Orange</t>
  </si>
  <si>
    <t>Coffee</t>
  </si>
  <si>
    <t>Soap</t>
  </si>
  <si>
    <t>TV</t>
  </si>
  <si>
    <t>Example 2. Grade Converter</t>
  </si>
  <si>
    <t>Build a tool that coverts a numeric grade to a letter grade.</t>
  </si>
  <si>
    <t>Grade</t>
  </si>
  <si>
    <t>F</t>
  </si>
  <si>
    <t>C</t>
  </si>
  <si>
    <t>D</t>
  </si>
  <si>
    <t>B</t>
  </si>
  <si>
    <t>A</t>
  </si>
  <si>
    <t>C+</t>
  </si>
  <si>
    <t>B+</t>
  </si>
  <si>
    <t>A+</t>
  </si>
  <si>
    <t>Relative Position</t>
  </si>
  <si>
    <t>Hard Coded Array</t>
  </si>
  <si>
    <t>Value to Find</t>
  </si>
  <si>
    <t>{"Ana", "Lokesh", "Charles","Sofia","Mark","Hannah","Alexis","Zach"}</t>
  </si>
  <si>
    <t>Ana</t>
  </si>
  <si>
    <t>Lokesh</t>
  </si>
  <si>
    <t>Example 2. Vertical and Horizontal Position Search</t>
  </si>
  <si>
    <t>Names</t>
  </si>
  <si>
    <t>Charles</t>
  </si>
  <si>
    <t>Sofia</t>
  </si>
  <si>
    <t>Mark</t>
  </si>
  <si>
    <t>Hannah</t>
  </si>
  <si>
    <t>Alexis</t>
  </si>
  <si>
    <t>Zach</t>
  </si>
  <si>
    <t>Vertical Search</t>
  </si>
  <si>
    <t>Horizontal Search</t>
  </si>
  <si>
    <t>Find the position of a name in a hard coded array.</t>
  </si>
  <si>
    <t>Almost Always</t>
  </si>
  <si>
    <t>Frequently</t>
  </si>
  <si>
    <t>Occasionally</t>
  </si>
  <si>
    <t>Seldom</t>
  </si>
  <si>
    <t>Almost Never</t>
  </si>
  <si>
    <t>Avg Score:</t>
  </si>
  <si>
    <t>Question</t>
  </si>
  <si>
    <t>Response</t>
  </si>
  <si>
    <t>Numeric Value</t>
  </si>
  <si>
    <t>Survey Results</t>
  </si>
  <si>
    <t>Example 3. Using an Ascending Approximate Match vs. a Descending Approximate Match</t>
  </si>
  <si>
    <t>Ascending</t>
  </si>
  <si>
    <t>Descending</t>
  </si>
  <si>
    <t>Ascending Table</t>
  </si>
  <si>
    <t>Descending Table</t>
  </si>
  <si>
    <t>Ascending List</t>
  </si>
  <si>
    <t>Descending List</t>
  </si>
  <si>
    <t>Descending
(Greater Than)</t>
  </si>
  <si>
    <t>Ascending
(Less Than)</t>
  </si>
  <si>
    <t>{"Ana", "Lokesh", "Charles","Sofia";100,200,300,400}</t>
  </si>
  <si>
    <t>Row</t>
  </si>
  <si>
    <t>Column</t>
  </si>
  <si>
    <t>Find the value at then intersection of a row and column.</t>
  </si>
  <si>
    <t>Horizontal</t>
  </si>
  <si>
    <t>Position</t>
  </si>
  <si>
    <t>Vertical</t>
  </si>
  <si>
    <t>Find the value at a position of a vertical one dimensional array and a horizontal 1 dimensional array.</t>
  </si>
  <si>
    <t>Example 3. A 2 Dimensional Array</t>
  </si>
  <si>
    <t>Item 1</t>
  </si>
  <si>
    <t>Item 2</t>
  </si>
  <si>
    <t>Item 3</t>
  </si>
  <si>
    <t>Item 4</t>
  </si>
  <si>
    <t>Item 5</t>
  </si>
  <si>
    <t>Sale Price</t>
  </si>
  <si>
    <t>Margin</t>
  </si>
  <si>
    <t>Select Product</t>
  </si>
  <si>
    <t>Select Attribute</t>
  </si>
  <si>
    <t>Build a tool to lookup product information from a product table.</t>
  </si>
  <si>
    <t>Options</t>
  </si>
  <si>
    <t>List1</t>
  </si>
  <si>
    <t>List2</t>
  </si>
  <si>
    <t>List3</t>
  </si>
  <si>
    <t>Sue</t>
  </si>
  <si>
    <t>Jo</t>
  </si>
  <si>
    <t>Heather</t>
  </si>
  <si>
    <t>Chad</t>
  </si>
  <si>
    <t>Pradeep</t>
  </si>
  <si>
    <t>Gigi</t>
  </si>
  <si>
    <t>Peter</t>
  </si>
  <si>
    <t>Sam</t>
  </si>
  <si>
    <t>Marshal</t>
  </si>
  <si>
    <t>Alison</t>
  </si>
  <si>
    <t>Mary</t>
  </si>
  <si>
    <t>List</t>
  </si>
  <si>
    <t>Dynamically lookup values from different lists.</t>
  </si>
  <si>
    <t>Number</t>
  </si>
  <si>
    <t>Extension</t>
  </si>
  <si>
    <t>Build a tool to find the phone extension from an employee directory table.</t>
  </si>
  <si>
    <t>Order Details</t>
  </si>
  <si>
    <t>Quantity</t>
  </si>
  <si>
    <t>Report Type</t>
  </si>
  <si>
    <t>Build a sales tool that can report on the Total Cost of a Sale and the Total Sale Price</t>
  </si>
  <si>
    <r>
      <t>Less Than:</t>
    </r>
    <r>
      <rPr>
        <sz val="11"/>
        <rFont val="Calibri"/>
        <family val="2"/>
        <scheme val="minor"/>
      </rPr>
      <t xml:space="preserve"> Give me the lower bound. Is my value less than the 1st item? If no, go to the next item. If yes, return the index of the prior item.</t>
    </r>
  </si>
  <si>
    <r>
      <rPr>
        <b/>
        <sz val="11"/>
        <rFont val="Calibri"/>
        <family val="2"/>
        <scheme val="minor"/>
      </rPr>
      <t xml:space="preserve">Greater than: </t>
    </r>
    <r>
      <rPr>
        <sz val="11"/>
        <rFont val="Calibri"/>
        <family val="2"/>
        <scheme val="minor"/>
      </rPr>
      <t>Give me the upper bound. Is my value greater than the 1st item? If no, go to the next item. If yes, return the index of the prior item.</t>
    </r>
  </si>
  <si>
    <t xml:space="preserve">Discount </t>
  </si>
  <si>
    <t>Item 6</t>
  </si>
  <si>
    <t>Item 7</t>
  </si>
  <si>
    <t>Quantity Discounts</t>
  </si>
  <si>
    <t>Apr</t>
  </si>
  <si>
    <t>Jun</t>
  </si>
  <si>
    <t>Total</t>
  </si>
  <si>
    <t>Build a Sales report that automatically updates the range it sums each time a new month of sales is added.</t>
  </si>
  <si>
    <t>Customer</t>
  </si>
  <si>
    <t>Customer 1</t>
  </si>
  <si>
    <t>Customer 2</t>
  </si>
  <si>
    <t>Customer 3</t>
  </si>
  <si>
    <t>Customer 4</t>
  </si>
  <si>
    <t>Sales by customer</t>
  </si>
  <si>
    <t>Discount Table</t>
  </si>
  <si>
    <t>Spec No</t>
  </si>
  <si>
    <t>417A456</t>
  </si>
  <si>
    <t>741A546</t>
  </si>
  <si>
    <t>816B847</t>
  </si>
  <si>
    <t>437D411</t>
  </si>
  <si>
    <t>964H472</t>
  </si>
  <si>
    <t>784H645</t>
  </si>
  <si>
    <t>439A997</t>
  </si>
  <si>
    <t>Classification</t>
  </si>
  <si>
    <t>439a997</t>
  </si>
  <si>
    <t>Example 3. Looking Left with Index / Match</t>
  </si>
  <si>
    <t>Build at tool to return the classification category from a product family table.</t>
  </si>
  <si>
    <t>Calculate the amount of sales each sales agent needs to get to the next commission tier.</t>
  </si>
  <si>
    <t>Current Sales</t>
  </si>
  <si>
    <t>Next Tier…</t>
  </si>
  <si>
    <t>List 1</t>
  </si>
  <si>
    <t>List 2</t>
  </si>
  <si>
    <t>List 3</t>
  </si>
  <si>
    <t>1st value &gt; 30</t>
  </si>
  <si>
    <t>1st Non-blank</t>
  </si>
  <si>
    <t>Build a tool to find the phone extension from a split employee directory table.</t>
  </si>
  <si>
    <t>Example 4. Using Match to Provide Index with a Row and Column Number</t>
  </si>
  <si>
    <t>Example 5. Using an Approximate Match to Provide Index with a Relative Position</t>
  </si>
  <si>
    <t>Example 6. Discount Table - More Practice on Approximate Matches</t>
  </si>
  <si>
    <t>Build a tool that calculates the correct sale price based on a product discount table.</t>
  </si>
  <si>
    <t>Example 8. Multiple Discount Tables</t>
  </si>
  <si>
    <t>Build a tool that calculates the correct sale price based on multiple product discount tables.</t>
  </si>
  <si>
    <t>Get the relative position of the  first occurrence of a specific condition and the value contained at the position.</t>
  </si>
  <si>
    <t>Find the position of a name from a vertical list and from a horizontal list.</t>
  </si>
  <si>
    <t>Example 1. Searching a Hard Coded List</t>
  </si>
  <si>
    <t>Build a tool that finds the relative position of a value based on a "Less Than" and a "Greater Than" match type.</t>
  </si>
  <si>
    <t>Example 2. A Special Case, 1 Dimensional Arrays</t>
  </si>
  <si>
    <t>Example 4. The Other Index Type - Multiple Areas</t>
  </si>
  <si>
    <t>Example 5. Dynamic Ranges - A Special Case, Using Index to Return a Reference</t>
  </si>
  <si>
    <t>Example 1. A Phone Directory - Using Index / Match on a One Dimensional Array</t>
  </si>
  <si>
    <t>Example 2. A Phone Directory - Mixing Horizontal and Vertical Ranges</t>
  </si>
  <si>
    <t>Product Details</t>
  </si>
  <si>
    <t>Build a tool that aggregates survey results into a general overall rating. Use both a best and worse case methodology.</t>
  </si>
  <si>
    <t>Overall Feeling:</t>
  </si>
  <si>
    <t>Example 7. Sales Commission Revisited - How Close am I to the Next Bracket?</t>
  </si>
  <si>
    <t>Example 9. Using Match to get the First Occurrence of Something</t>
  </si>
  <si>
    <t>Example 1. Choose a Value from a List</t>
  </si>
  <si>
    <t>Example 2. Dynamically Sum a Range - Choose a Cell Reference</t>
  </si>
  <si>
    <t>Example 3. Display Quality Scores as Text Ratings - Using Choose with Decimal Values</t>
  </si>
  <si>
    <t>Example 4. Pick a Forecast Model - Choose a Formula</t>
  </si>
  <si>
    <t>Example 5. What quarter is it? - Nesting Functions within Choose</t>
  </si>
  <si>
    <t>Calculation</t>
  </si>
  <si>
    <t>Index</t>
  </si>
  <si>
    <t>Min</t>
  </si>
  <si>
    <t>Max</t>
  </si>
  <si>
    <t>Avg</t>
  </si>
  <si>
    <t>Example 6. Combining Vlookup and Choose to Select from Multiple Tables</t>
  </si>
  <si>
    <t>Build a tool that allows users to display the min, max, avg, or total sales.</t>
  </si>
  <si>
    <t>Store 1</t>
  </si>
  <si>
    <t>Store 2</t>
  </si>
  <si>
    <t>Store 3</t>
  </si>
  <si>
    <t>Store</t>
  </si>
  <si>
    <t>Build a tool that compares sales prices from three different item tables.</t>
  </si>
  <si>
    <t>ID</t>
  </si>
  <si>
    <t>Last Value</t>
  </si>
  <si>
    <t>Count</t>
  </si>
  <si>
    <t>Last 3 Months</t>
  </si>
  <si>
    <t>First Value</t>
  </si>
  <si>
    <t>Project</t>
  </si>
  <si>
    <t>Design</t>
  </si>
  <si>
    <t>Build</t>
  </si>
  <si>
    <t>Test</t>
  </si>
  <si>
    <t>Bradon</t>
  </si>
  <si>
    <t>Consultation</t>
  </si>
  <si>
    <t>Lithium</t>
  </si>
  <si>
    <t>Kingdom</t>
  </si>
  <si>
    <t>Devon</t>
  </si>
  <si>
    <t>Billed Hours</t>
  </si>
  <si>
    <t>Phase</t>
  </si>
  <si>
    <t>All</t>
  </si>
  <si>
    <t>Projects</t>
  </si>
  <si>
    <t>Phases</t>
  </si>
  <si>
    <t>Data Validation Opts.</t>
  </si>
  <si>
    <t>Build a reporting tool that lets users report on hours by project and phase.</t>
  </si>
  <si>
    <t>Example 10. Data Aggregation - A Use Case for Returning the Entire Row</t>
  </si>
  <si>
    <t>Spec No.</t>
  </si>
  <si>
    <t>Offset</t>
  </si>
  <si>
    <t>As Value</t>
  </si>
  <si>
    <t>Height</t>
  </si>
  <si>
    <t>Width</t>
  </si>
  <si>
    <t>Example 2. Dynamic List - Keeping a Data Validation List Current</t>
  </si>
  <si>
    <t>Create a data validation list that updates its options when new items are added to the source for the list.</t>
  </si>
  <si>
    <t>Trip</t>
  </si>
  <si>
    <t>Miles</t>
  </si>
  <si>
    <t>Direction</t>
  </si>
  <si>
    <t>NE</t>
  </si>
  <si>
    <t>S</t>
  </si>
  <si>
    <t>W</t>
  </si>
  <si>
    <t>SW</t>
  </si>
  <si>
    <t>SE</t>
  </si>
  <si>
    <t>NW</t>
  </si>
  <si>
    <t>E</t>
  </si>
  <si>
    <t>Used As Reference</t>
  </si>
  <si>
    <t>Use the offset function to select different values and references from a list.</t>
  </si>
  <si>
    <t>Year</t>
  </si>
  <si>
    <t>Jul</t>
  </si>
  <si>
    <t>% Change</t>
  </si>
  <si>
    <t>Example 1. Storing a Constant as a Name</t>
  </si>
  <si>
    <t>Department Productivity</t>
  </si>
  <si>
    <t>Meet Goal?</t>
  </si>
  <si>
    <t>Use a name constant to test if the department met the constant productivity goal of 12.5 widgets / hour.</t>
  </si>
  <si>
    <t>Example 3. Storing a Formula as a Name</t>
  </si>
  <si>
    <t>Example 2. Defining a Name for a Range</t>
  </si>
  <si>
    <t>No Names</t>
  </si>
  <si>
    <t>Calculate sales stats using defined names.</t>
  </si>
  <si>
    <t>Total 
(No Names)</t>
  </si>
  <si>
    <t>Total 
(Names)</t>
  </si>
  <si>
    <t>Calculate year-over-year sales change using defined names for 2014 and 2015 Sales.</t>
  </si>
  <si>
    <t>Trip (Rows)</t>
  </si>
  <si>
    <r>
      <t xml:space="preserve">Note: </t>
    </r>
    <r>
      <rPr>
        <i/>
        <sz val="11"/>
        <color theme="1"/>
        <rFont val="Calibri"/>
        <family val="2"/>
        <scheme val="minor"/>
      </rPr>
      <t>We are using cell B15 as our starting reference.</t>
    </r>
  </si>
  <si>
    <t>Option</t>
  </si>
  <si>
    <t>Option (Cols)</t>
  </si>
  <si>
    <t>Example 1. Using Offset To Traverse a Range</t>
  </si>
  <si>
    <t>…</t>
  </si>
  <si>
    <t>A different Reference</t>
  </si>
  <si>
    <t># of Employees</t>
  </si>
  <si>
    <t>Formula</t>
  </si>
  <si>
    <t>Starting Date</t>
  </si>
  <si>
    <t>Reporting Months</t>
  </si>
  <si>
    <t>Total Sales</t>
  </si>
  <si>
    <t>Avg. Sales</t>
  </si>
  <si>
    <t>Page Views</t>
  </si>
  <si>
    <t>Day</t>
  </si>
  <si>
    <t>Page View Stats</t>
  </si>
  <si>
    <t>Start Day</t>
  </si>
  <si>
    <t>End Day</t>
  </si>
  <si>
    <t>Total Views</t>
  </si>
  <si>
    <t>Avg. Views</t>
  </si>
  <si>
    <t>Daily Page Views</t>
  </si>
  <si>
    <t>Create a tool that dynamically reports on the daily web traffic given a start and end day.</t>
  </si>
  <si>
    <t>Example 4. Dynamic Sales Report</t>
  </si>
  <si>
    <t>Example 5. A Dynamic Table - The Precursor to a Dynamic Chart</t>
  </si>
  <si>
    <t>US</t>
  </si>
  <si>
    <t>UK</t>
  </si>
  <si>
    <t>Canada</t>
  </si>
  <si>
    <t>Mexico</t>
  </si>
  <si>
    <t>Month/Geo</t>
  </si>
  <si>
    <t>Region</t>
  </si>
  <si>
    <t>Monthly Sales</t>
  </si>
  <si>
    <t>Create a tool that shows sales by region dynamically.</t>
  </si>
  <si>
    <t>Example 3. Dynamic Web Traffic Report - A Dynamic Start and End</t>
  </si>
  <si>
    <t>Reference</t>
  </si>
  <si>
    <t>Bad Data</t>
  </si>
  <si>
    <t>March</t>
  </si>
  <si>
    <t>January</t>
  </si>
  <si>
    <t>February</t>
  </si>
  <si>
    <t>August</t>
  </si>
  <si>
    <t>September</t>
  </si>
  <si>
    <t>October</t>
  </si>
  <si>
    <t>November</t>
  </si>
  <si>
    <t>December</t>
  </si>
  <si>
    <t>Houston</t>
  </si>
  <si>
    <t>Atlanta</t>
  </si>
  <si>
    <t>New York</t>
  </si>
  <si>
    <t>Location</t>
  </si>
  <si>
    <t>Last Row</t>
  </si>
  <si>
    <t>Part #</t>
  </si>
  <si>
    <t>Prices</t>
  </si>
  <si>
    <t>Details for Cell B15</t>
  </si>
  <si>
    <t>Example 1. No Reference</t>
  </si>
  <si>
    <t>Get the row and column number for a particular cell.</t>
  </si>
  <si>
    <t>Example 2. Direct vs. Indirect References</t>
  </si>
  <si>
    <t>Find the last row of a dynamic range.</t>
  </si>
  <si>
    <t>Example 3. Row of a Dynamic Range</t>
  </si>
  <si>
    <t>Example 4. Automatic Numbering - The Array Way</t>
  </si>
  <si>
    <t>Automatically number row and columns.</t>
  </si>
  <si>
    <t>Hard Coded Input Reference</t>
  </si>
  <si>
    <t>Getting Rows and Column Numbers with No Input Reference</t>
  </si>
  <si>
    <t>Rows</t>
  </si>
  <si>
    <t>Columns</t>
  </si>
  <si>
    <t>F5</t>
  </si>
  <si>
    <t>H9</t>
  </si>
  <si>
    <t>Example 1. Finding the Size of a Range</t>
  </si>
  <si>
    <t>F5:H9</t>
  </si>
  <si>
    <t>Example 2. Cleaning up Bad Data</t>
  </si>
  <si>
    <t>Reference F5:H9</t>
  </si>
  <si>
    <t>Create a tool that gets the values of from the messy data set below.</t>
  </si>
  <si>
    <t>Find the current row and column.</t>
  </si>
  <si>
    <t xml:space="preserve">Example 1. Putting it All Together - Reporting Duplicate Values in a Vertical List </t>
  </si>
  <si>
    <t>Example 3. Putting it All Together - Filtering on multiple criteria</t>
  </si>
  <si>
    <t>Black</t>
  </si>
  <si>
    <t>Red</t>
  </si>
  <si>
    <t>Max Price</t>
  </si>
  <si>
    <t>Record</t>
  </si>
  <si>
    <t>Vendor</t>
  </si>
  <si>
    <t>Atomic</t>
  </si>
  <si>
    <t>Zeta</t>
  </si>
  <si>
    <t>Clover</t>
  </si>
  <si>
    <t>K</t>
  </si>
  <si>
    <t>Small Function Demo</t>
  </si>
  <si>
    <t>Values</t>
  </si>
  <si>
    <t>Build a tool that list all of the prices for a given part number.</t>
  </si>
  <si>
    <t>Event</t>
  </si>
  <si>
    <t>Offerings</t>
  </si>
  <si>
    <t>HR Training</t>
  </si>
  <si>
    <t>New Hire Training</t>
  </si>
  <si>
    <t>Export Training</t>
  </si>
  <si>
    <t>Excel Training</t>
  </si>
  <si>
    <t>Analytics Training</t>
  </si>
  <si>
    <t>6 Sigma Training</t>
  </si>
  <si>
    <t>PMO Training</t>
  </si>
  <si>
    <t>Corporate Training Events</t>
  </si>
  <si>
    <t>8:00a</t>
  </si>
  <si>
    <t>1:00p</t>
  </si>
  <si>
    <t>Seats Left</t>
  </si>
  <si>
    <t>Class Size</t>
  </si>
  <si>
    <t>Session</t>
  </si>
  <si>
    <t>Select 
Event</t>
  </si>
  <si>
    <t>Sessions
Left</t>
  </si>
  <si>
    <t xml:space="preserve">Build an admin tool that helps with managing corporate training event scheduling. It should dynamically show users the number of sessions remaining, the date and time of those sessions, and the seats left in each session when given a course. </t>
  </si>
  <si>
    <t>Item Count</t>
  </si>
  <si>
    <t>Build a tool that allows users to search a list based on multiple criteria and return one row for each record that matches the provided criteria.</t>
  </si>
  <si>
    <t>Example 2. Putting it All Together - Reporting Multiple Values from a Horizontal List</t>
  </si>
  <si>
    <t>Session 1</t>
  </si>
  <si>
    <t>Session 2</t>
  </si>
  <si>
    <t>Session 3</t>
  </si>
  <si>
    <t>Session 4</t>
  </si>
  <si>
    <t>Session 5</t>
  </si>
  <si>
    <t>Session 6</t>
  </si>
  <si>
    <t>Session 7</t>
  </si>
  <si>
    <t>Session 8</t>
  </si>
  <si>
    <t>Session 9</t>
  </si>
  <si>
    <t>Session 10</t>
  </si>
  <si>
    <t>Results:</t>
  </si>
  <si>
    <t>Example 1. Finding an Address</t>
  </si>
  <si>
    <t>Address</t>
  </si>
  <si>
    <t>Row #</t>
  </si>
  <si>
    <t>Column #</t>
  </si>
  <si>
    <t>Ref Type</t>
  </si>
  <si>
    <t>Style</t>
  </si>
  <si>
    <t>Sheet</t>
  </si>
  <si>
    <r>
      <t>Note:</t>
    </r>
    <r>
      <rPr>
        <i/>
        <sz val="11"/>
        <color theme="1"/>
        <rFont val="Calibri"/>
        <family val="2"/>
        <scheme val="minor"/>
      </rPr>
      <t xml:space="preserve"> This allows you to make references relative or absolute. Can take values 1, 2, 3, or 4.</t>
    </r>
  </si>
  <si>
    <r>
      <t>Note:</t>
    </r>
    <r>
      <rPr>
        <i/>
        <sz val="11"/>
        <color theme="1"/>
        <rFont val="Calibri"/>
        <family val="2"/>
        <scheme val="minor"/>
      </rPr>
      <t xml:space="preserve"> Switches between R1C1 (0) and A1 (1) style.</t>
    </r>
  </si>
  <si>
    <r>
      <t>Note:</t>
    </r>
    <r>
      <rPr>
        <i/>
        <sz val="11"/>
        <color theme="1"/>
        <rFont val="Calibri"/>
        <family val="2"/>
        <scheme val="minor"/>
      </rPr>
      <t xml:space="preserve"> Adds the worksheet prefix to the address.</t>
    </r>
  </si>
  <si>
    <t>Sheet 2</t>
  </si>
  <si>
    <t>Example 2. A Dynamic Address - Combining Address with Row and Column</t>
  </si>
  <si>
    <t>Find the address of the last row of a dynamic range.</t>
  </si>
  <si>
    <t>Last Cell</t>
  </si>
  <si>
    <t xml:space="preserve">January Sales Report </t>
  </si>
  <si>
    <t>February Sales Report</t>
  </si>
  <si>
    <t>March Sales Report</t>
  </si>
  <si>
    <t>Worksheet</t>
  </si>
  <si>
    <t>Build a table showing the total sales values contained on the Address1, Address2, and Address3 worksheets.</t>
  </si>
  <si>
    <t xml:space="preserve">Build a tool that will create a cell address when given a row and column numbers. </t>
  </si>
  <si>
    <t>Example 3. Combining with Indirect - Getting a Value From Many Worksheets</t>
  </si>
  <si>
    <t>Example 1. Switching the Orientation - Keeping it Accurate</t>
  </si>
  <si>
    <t>Example 2. Transposing Data Inside Array Formulas</t>
  </si>
  <si>
    <t>Determine if a vertical and horizontal list are the same.</t>
  </si>
  <si>
    <t># of Matches</t>
  </si>
  <si>
    <t>All Same</t>
  </si>
  <si>
    <t>Number of Examples</t>
  </si>
  <si>
    <t>Example 1. Hyperlink - Inserting a Link to the Web</t>
  </si>
  <si>
    <t>Create a hyperlink to the web.</t>
  </si>
  <si>
    <t>This Sheet:</t>
  </si>
  <si>
    <t>Different Sheet:</t>
  </si>
  <si>
    <t>Different File:</t>
  </si>
  <si>
    <t>Different Workbook:</t>
  </si>
  <si>
    <t>Example 2. Workbook and File Navigation</t>
  </si>
  <si>
    <t>Create a hyperlink to navigate to example 1 on this worksheet, a hyperlink to navigate to example 3 on the worksheet "Primary Lookups - Match", a hyperlink to navigate to an external workbook and a hyperlink to navigate to an external PDF file..</t>
  </si>
  <si>
    <r>
      <t>Note:</t>
    </r>
    <r>
      <rPr>
        <sz val="10"/>
        <color theme="1"/>
        <rFont val="Calibri"/>
        <family val="2"/>
        <scheme val="minor"/>
      </rPr>
      <t xml:space="preserve"> Both direct and relative paths can be used to access external files. For relative paths,  "..\" allows us to go up one level and "..\..\" allows you  to go up 2 levels, etc. To go down you just type the path relative to the current location, "[folder to go down into]"</t>
    </r>
  </si>
  <si>
    <t>Relative Path Up:</t>
  </si>
  <si>
    <t>Relative Path Down:</t>
  </si>
  <si>
    <t>Table of Contents - Practical Application Workbook for Module 2.3 (Mastering Lookups and References)</t>
  </si>
  <si>
    <t>Overview of the choose function.</t>
  </si>
  <si>
    <t>Overview of the vlookup function.</t>
  </si>
  <si>
    <t>Resource for Example 2 from "Primary Lookups - vlookup" worksheet.</t>
  </si>
  <si>
    <t>Resource for Example 3 from "Primary Lookups - vlookup" worksheet.</t>
  </si>
  <si>
    <t>Overview of the hlooup function.</t>
  </si>
  <si>
    <t>Overview of the match function.</t>
  </si>
  <si>
    <t>Overview of the index function.</t>
  </si>
  <si>
    <t>Harnessing the power of index / match lookups.</t>
  </si>
  <si>
    <t>Introduction to defined names.</t>
  </si>
  <si>
    <t>Overview of the offset function.</t>
  </si>
  <si>
    <t>Combining reference tools and lookups together to build useful tools.</t>
  </si>
  <si>
    <t>Overview of the row and column functions.</t>
  </si>
  <si>
    <t>Overview of the rows and columns functions.</t>
  </si>
  <si>
    <t>Overview of the address function.</t>
  </si>
  <si>
    <t>Resource for Example 3 from "Ref Tools - Address" worksheet.</t>
  </si>
  <si>
    <t>Overview of the transpose function.</t>
  </si>
  <si>
    <t>Overview of the hyperlink function.</t>
  </si>
  <si>
    <t>Example 6. What Stat to Show? - Nesting Functions within Choose</t>
  </si>
  <si>
    <r>
      <rPr>
        <b/>
        <sz val="11"/>
        <color theme="1"/>
        <rFont val="Calibri"/>
        <family val="2"/>
        <scheme val="minor"/>
      </rPr>
      <t xml:space="preserve">Note: 
</t>
    </r>
    <r>
      <rPr>
        <sz val="11"/>
        <color theme="1"/>
        <rFont val="Calibri"/>
        <family val="2"/>
        <scheme val="minor"/>
      </rPr>
      <t>Tax Due = Base Tax Due + (Tax Rate * The amount of money above the lower bound)</t>
    </r>
  </si>
  <si>
    <t>Gross Margin</t>
  </si>
  <si>
    <r>
      <t>Note:</t>
    </r>
    <r>
      <rPr>
        <sz val="11"/>
        <rFont val="Calibri"/>
        <family val="2"/>
        <scheme val="minor"/>
      </rPr>
      <t xml:space="preserve"> The </t>
    </r>
    <r>
      <rPr>
        <b/>
        <i/>
        <sz val="11"/>
        <rFont val="Calibri"/>
        <family val="2"/>
        <scheme val="minor"/>
      </rPr>
      <t xml:space="preserve">Gross Margin </t>
    </r>
    <r>
      <rPr>
        <sz val="11"/>
        <rFont val="Calibri"/>
        <family val="2"/>
        <scheme val="minor"/>
      </rPr>
      <t>is a common sales statistic and a good formula to know. It is a percentage that shows the profit divided by the revenue.
Gross Margin = Profit / Revenue = (Revenue - Cost) / Revenue</t>
    </r>
  </si>
  <si>
    <t>Mojito</t>
  </si>
  <si>
    <t>Create a tool that dynamically reports on the total and average sales when provided a start date and number of months to report on.</t>
  </si>
  <si>
    <r>
      <t xml:space="preserve">Note: </t>
    </r>
    <r>
      <rPr>
        <sz val="11"/>
        <color theme="1"/>
        <rFont val="Calibri"/>
        <family val="2"/>
        <scheme val="minor"/>
      </rPr>
      <t>The indirect function let's you point to a range indirectly.</t>
    </r>
  </si>
  <si>
    <t>Find the size of a range.</t>
  </si>
  <si>
    <t>Rows with Actual Data</t>
  </si>
  <si>
    <t>Build a tool that rotates the orientation of a vertical list to a horizontal one. The horizontal list should update when the vertical one is updated.</t>
  </si>
  <si>
    <t>(13.2 * Last Month's Sales)</t>
  </si>
  <si>
    <t>(12 * Last Month's Sales)</t>
  </si>
  <si>
    <t>(10 * Last Month's Sales)</t>
  </si>
  <si>
    <t>James</t>
  </si>
  <si>
    <t>Sep</t>
  </si>
  <si>
    <t>Unit</t>
  </si>
  <si>
    <t>Extended</t>
  </si>
  <si>
    <r>
      <rPr>
        <b/>
        <sz val="9"/>
        <color theme="1"/>
        <rFont val="Calibri"/>
        <family val="2"/>
        <scheme val="minor"/>
      </rPr>
      <t xml:space="preserve">Note: </t>
    </r>
    <r>
      <rPr>
        <sz val="9"/>
        <color theme="1"/>
        <rFont val="Calibri"/>
        <family val="2"/>
        <scheme val="minor"/>
      </rPr>
      <t xml:space="preserve">The percent change is a common value you will need to calculate in practice. An easy way to remember the formula for calculating the percent change is the saying, "New minus Old ALL divided by Old". </t>
    </r>
  </si>
  <si>
    <t>Maria</t>
  </si>
  <si>
    <t>Jarrod</t>
  </si>
  <si>
    <t>Dallas</t>
  </si>
  <si>
    <t>Chicago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</si>
</sst>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_(&quot;$&quot;* #,##0_);_(&quot;$&quot;* \(#,##0\);_(&quot;$&quot;* &quot;-&quot;?_);_(@_)"/>
    <numFmt numFmtId="167" formatCode="&quot;$&quot;#,##0"/>
    <numFmt numFmtId="168" formatCode="000\-00\-0000"/>
    <numFmt numFmtId="169" formatCode="0.0%"/>
  </numFmts>
  <fonts count="63" x14ac:knownFonts="1">
    <font>
      <sz val="11"/>
      <color theme="1"/>
      <name val="Calibri"/>
      <family val="2"/>
      <scheme val="minor"/>
    </font>
    <font>
      <b/>
      <sz val="11"/>
      <color theme="0"/>
      <name val="Calibri"/>
      <family val="2"/>
      <scheme val="minor"/>
    </font>
    <font>
      <b/>
      <sz val="11"/>
      <color theme="1"/>
      <name val="Calibri"/>
      <family val="2"/>
      <scheme val="minor"/>
    </font>
    <font>
      <b/>
      <sz val="14"/>
      <color theme="7" tint="-0.249977111117893"/>
      <name val="Calibri"/>
      <family val="2"/>
      <scheme val="minor"/>
    </font>
    <font>
      <b/>
      <i/>
      <sz val="11"/>
      <color theme="0"/>
      <name val="Calibri"/>
      <family val="2"/>
      <scheme val="minor"/>
    </font>
    <font>
      <b/>
      <i/>
      <sz val="11"/>
      <name val="Calibri"/>
      <family val="2"/>
      <scheme val="minor"/>
    </font>
    <font>
      <i/>
      <sz val="11"/>
      <color theme="7"/>
      <name val="Calibri"/>
      <family val="2"/>
      <scheme val="minor"/>
    </font>
    <font>
      <b/>
      <sz val="11"/>
      <name val="Calibri"/>
      <family val="2"/>
      <scheme val="minor"/>
    </font>
    <font>
      <sz val="11"/>
      <name val="Calibri"/>
      <family val="2"/>
      <scheme val="minor"/>
    </font>
    <font>
      <sz val="11"/>
      <color theme="1"/>
      <name val="Calibri"/>
      <family val="2"/>
      <scheme val="minor"/>
    </font>
    <font>
      <sz val="10"/>
      <color theme="1"/>
      <name val="Calibri"/>
      <family val="2"/>
      <scheme val="minor"/>
    </font>
    <font>
      <b/>
      <sz val="11"/>
      <color theme="7"/>
      <name val="Calibri"/>
      <family val="2"/>
      <scheme val="minor"/>
    </font>
    <font>
      <sz val="11"/>
      <color rgb="FF000000"/>
      <name val="Calibri"/>
      <family val="2"/>
      <scheme val="minor"/>
    </font>
    <font>
      <sz val="10"/>
      <name val="Arial"/>
      <family val="2"/>
    </font>
    <font>
      <sz val="7"/>
      <name val="Times New Roman"/>
      <family val="1"/>
    </font>
    <font>
      <sz val="8"/>
      <color theme="1"/>
      <name val="Times New Roman"/>
      <family val="2"/>
    </font>
    <font>
      <sz val="10"/>
      <color indexed="8"/>
      <name val="Arial"/>
      <family val="2"/>
    </font>
    <font>
      <sz val="10"/>
      <name val="MS Sans Serif"/>
      <family val="2"/>
    </font>
    <font>
      <sz val="10"/>
      <color theme="1"/>
      <name val="Arial"/>
      <family val="2"/>
    </font>
    <font>
      <b/>
      <sz val="10"/>
      <color theme="1"/>
      <name val="Arial"/>
      <family val="2"/>
    </font>
    <font>
      <b/>
      <sz val="10"/>
      <name val="Times New Roman"/>
      <family val="1"/>
    </font>
    <font>
      <sz val="8"/>
      <name val="Times New Roman"/>
      <family val="1"/>
    </font>
    <font>
      <b/>
      <sz val="8"/>
      <name val="Times New Roman"/>
      <family val="1"/>
    </font>
    <font>
      <vertAlign val="superscript"/>
      <sz val="7"/>
      <name val="Times New Roman"/>
      <family val="1"/>
    </font>
    <font>
      <sz val="7"/>
      <color indexed="8"/>
      <name val="Times New Roman"/>
      <family val="1"/>
    </font>
    <font>
      <b/>
      <sz val="7"/>
      <color indexed="8"/>
      <name val="Times New Roman"/>
      <family val="1"/>
    </font>
    <font>
      <b/>
      <sz val="7"/>
      <name val="Times New Roman"/>
      <family val="1"/>
    </font>
    <font>
      <b/>
      <sz val="14"/>
      <color theme="8" tint="-0.249977111117893"/>
      <name val="Calibri"/>
      <family val="2"/>
      <scheme val="minor"/>
    </font>
    <font>
      <sz val="11"/>
      <color theme="8" tint="-0.249977111117893"/>
      <name val="Calibri"/>
      <family val="2"/>
      <scheme val="minor"/>
    </font>
    <font>
      <b/>
      <sz val="14"/>
      <color theme="9" tint="-0.249977111117893"/>
      <name val="Calibri"/>
      <family val="2"/>
      <scheme val="minor"/>
    </font>
    <font>
      <i/>
      <sz val="11"/>
      <color theme="9" tint="-0.249977111117893"/>
      <name val="Calibri"/>
      <family val="2"/>
      <scheme val="minor"/>
    </font>
    <font>
      <b/>
      <sz val="14"/>
      <color theme="5" tint="-0.249977111117893"/>
      <name val="Calibri"/>
      <family val="2"/>
      <scheme val="minor"/>
    </font>
    <font>
      <b/>
      <sz val="14"/>
      <color theme="6" tint="-0.249977111117893"/>
      <name val="Calibri"/>
      <family val="2"/>
      <scheme val="minor"/>
    </font>
    <font>
      <i/>
      <sz val="11"/>
      <color theme="6" tint="-0.249977111117893"/>
      <name val="Calibri"/>
      <family val="2"/>
      <scheme val="minor"/>
    </font>
    <font>
      <b/>
      <sz val="14"/>
      <color theme="1" tint="0.249977111117893"/>
      <name val="Calibri"/>
      <family val="2"/>
      <scheme val="minor"/>
    </font>
    <font>
      <i/>
      <sz val="11"/>
      <color theme="1" tint="0.249977111117893"/>
      <name val="Calibri"/>
      <family val="2"/>
      <scheme val="minor"/>
    </font>
    <font>
      <i/>
      <sz val="11"/>
      <color theme="5" tint="-0.249977111117893"/>
      <name val="Calibri"/>
      <family val="2"/>
      <scheme val="minor"/>
    </font>
    <font>
      <b/>
      <sz val="14"/>
      <color theme="2" tint="-0.749992370372631"/>
      <name val="Calibri"/>
      <family val="2"/>
      <scheme val="minor"/>
    </font>
    <font>
      <i/>
      <sz val="11"/>
      <color theme="2" tint="-0.749992370372631"/>
      <name val="Calibri"/>
      <family val="2"/>
      <scheme val="minor"/>
    </font>
    <font>
      <b/>
      <sz val="14"/>
      <color theme="3" tint="-0.249977111117893"/>
      <name val="Calibri"/>
      <family val="2"/>
      <scheme val="minor"/>
    </font>
    <font>
      <b/>
      <i/>
      <sz val="11"/>
      <color theme="5" tint="-0.249977111117893"/>
      <name val="Calibri"/>
      <family val="2"/>
      <scheme val="minor"/>
    </font>
    <font>
      <sz val="11"/>
      <color theme="0"/>
      <name val="Calibri"/>
      <family val="2"/>
      <scheme val="minor"/>
    </font>
    <font>
      <b/>
      <sz val="14"/>
      <color theme="4" tint="-0.249977111117893"/>
      <name val="Calibri"/>
      <family val="2"/>
      <scheme val="minor"/>
    </font>
    <font>
      <i/>
      <sz val="11"/>
      <color theme="4" tint="-0.249977111117893"/>
      <name val="Calibri"/>
      <family val="2"/>
      <scheme val="minor"/>
    </font>
    <font>
      <b/>
      <sz val="11"/>
      <color theme="4" tint="-0.249977111117893"/>
      <name val="Calibri"/>
      <family val="2"/>
      <scheme val="minor"/>
    </font>
    <font>
      <b/>
      <u/>
      <sz val="11"/>
      <color theme="1" tint="0.249977111117893"/>
      <name val="Calibri"/>
      <family val="2"/>
      <scheme val="minor"/>
    </font>
    <font>
      <sz val="11"/>
      <color theme="1" tint="0.249977111117893"/>
      <name val="Calibri"/>
      <family val="2"/>
      <scheme val="minor"/>
    </font>
    <font>
      <b/>
      <sz val="14"/>
      <color theme="2" tint="-0.499984740745262"/>
      <name val="Calibri"/>
      <family val="2"/>
      <scheme val="minor"/>
    </font>
    <font>
      <i/>
      <sz val="11"/>
      <color theme="2" tint="-0.499984740745262"/>
      <name val="Calibri"/>
      <family val="2"/>
      <scheme val="minor"/>
    </font>
    <font>
      <i/>
      <sz val="11"/>
      <color theme="8" tint="-0.249977111117893"/>
      <name val="Calibri"/>
      <family val="2"/>
      <scheme val="minor"/>
    </font>
    <font>
      <i/>
      <sz val="11"/>
      <color theme="7" tint="-0.249977111117893"/>
      <name val="Calibri"/>
      <family val="2"/>
      <scheme val="minor"/>
    </font>
    <font>
      <b/>
      <sz val="14"/>
      <color theme="3" tint="-0.499984740745262"/>
      <name val="Calibri"/>
      <family val="2"/>
      <scheme val="minor"/>
    </font>
    <font>
      <b/>
      <i/>
      <sz val="11"/>
      <color theme="1"/>
      <name val="Calibri"/>
      <family val="2"/>
      <scheme val="minor"/>
    </font>
    <font>
      <i/>
      <sz val="11"/>
      <color theme="1"/>
      <name val="Calibri"/>
      <family val="2"/>
      <scheme val="minor"/>
    </font>
    <font>
      <b/>
      <sz val="11"/>
      <color theme="9" tint="-0.249977111117893"/>
      <name val="Calibri"/>
      <family val="2"/>
      <scheme val="minor"/>
    </font>
    <font>
      <b/>
      <sz val="14"/>
      <color theme="3" tint="0.39997558519241921"/>
      <name val="Calibri"/>
      <family val="2"/>
      <scheme val="minor"/>
    </font>
    <font>
      <i/>
      <sz val="11"/>
      <color theme="3" tint="0.39997558519241921"/>
      <name val="Calibri"/>
      <family val="2"/>
      <scheme val="minor"/>
    </font>
    <font>
      <b/>
      <sz val="11"/>
      <color theme="7" tint="-0.249977111117893"/>
      <name val="Calibri"/>
      <family val="2"/>
      <scheme val="minor"/>
    </font>
    <font>
      <b/>
      <u/>
      <sz val="11"/>
      <color theme="1"/>
      <name val="Calibri"/>
      <family val="2"/>
      <scheme val="minor"/>
    </font>
    <font>
      <u/>
      <sz val="11"/>
      <color theme="1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indexed="9"/>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1">
    <xf numFmtId="0" fontId="0" fillId="0" borderId="0"/>
    <xf numFmtId="44" fontId="9" fillId="0" borderId="0" applyFont="0" applyFill="0" applyBorder="0" applyAlignment="0" applyProtection="0"/>
    <xf numFmtId="9" fontId="9" fillId="0" borderId="0" applyFon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4" fillId="0" borderId="0"/>
    <xf numFmtId="0" fontId="15" fillId="0" borderId="0"/>
    <xf numFmtId="0" fontId="18" fillId="0" borderId="0"/>
    <xf numFmtId="0" fontId="17" fillId="0" borderId="0"/>
    <xf numFmtId="0" fontId="14" fillId="0" borderId="0"/>
    <xf numFmtId="43" fontId="9" fillId="0" borderId="0" applyFont="0" applyFill="0" applyBorder="0" applyAlignment="0" applyProtection="0"/>
    <xf numFmtId="0" fontId="59" fillId="0" borderId="0" applyNumberFormat="0" applyFill="0" applyBorder="0" applyAlignment="0" applyProtection="0"/>
  </cellStyleXfs>
  <cellXfs count="510">
    <xf numFmtId="0" fontId="0" fillId="0" borderId="0" xfId="0"/>
    <xf numFmtId="0" fontId="0" fillId="2" borderId="0" xfId="0" applyFill="1"/>
    <xf numFmtId="0" fontId="2" fillId="2" borderId="0" xfId="0" applyFont="1" applyFill="1"/>
    <xf numFmtId="0" fontId="3" fillId="2" borderId="0" xfId="0" applyFont="1" applyFill="1"/>
    <xf numFmtId="0" fontId="0" fillId="2" borderId="0" xfId="0" applyFill="1" applyAlignment="1">
      <alignment horizontal="center"/>
    </xf>
    <xf numFmtId="165" fontId="0" fillId="2" borderId="0" xfId="0" applyNumberFormat="1" applyFill="1"/>
    <xf numFmtId="0" fontId="0" fillId="3" borderId="0" xfId="0" applyFill="1" applyAlignment="1">
      <alignment horizontal="center"/>
    </xf>
    <xf numFmtId="0" fontId="2" fillId="2" borderId="1" xfId="0" applyFont="1" applyFill="1" applyBorder="1" applyAlignment="1">
      <alignment horizontal="center"/>
    </xf>
    <xf numFmtId="0" fontId="4" fillId="4" borderId="0" xfId="0" applyFont="1" applyFill="1"/>
    <xf numFmtId="0" fontId="6" fillId="2" borderId="0" xfId="0" applyFont="1" applyFill="1"/>
    <xf numFmtId="0" fontId="0" fillId="2" borderId="2" xfId="0" applyFill="1" applyBorder="1"/>
    <xf numFmtId="0" fontId="1" fillId="4" borderId="2" xfId="0" applyFont="1" applyFill="1" applyBorder="1"/>
    <xf numFmtId="0" fontId="8" fillId="2" borderId="0" xfId="0" applyFont="1" applyFill="1" applyBorder="1" applyAlignment="1">
      <alignment horizontal="center"/>
    </xf>
    <xf numFmtId="0" fontId="10" fillId="2" borderId="0" xfId="0" applyFont="1" applyFill="1"/>
    <xf numFmtId="0" fontId="8" fillId="2" borderId="0" xfId="0" applyFont="1" applyFill="1" applyAlignment="1">
      <alignment horizontal="left"/>
    </xf>
    <xf numFmtId="2" fontId="8" fillId="2" borderId="0" xfId="0" applyNumberFormat="1" applyFont="1" applyFill="1" applyAlignment="1">
      <alignment horizontal="center"/>
    </xf>
    <xf numFmtId="0" fontId="11" fillId="2" borderId="0" xfId="0" applyFont="1" applyFill="1" applyAlignment="1">
      <alignment horizontal="center"/>
    </xf>
    <xf numFmtId="165" fontId="0" fillId="2" borderId="0" xfId="1" applyNumberFormat="1" applyFont="1" applyFill="1"/>
    <xf numFmtId="166" fontId="0" fillId="2" borderId="0" xfId="0" applyNumberFormat="1" applyFill="1"/>
    <xf numFmtId="0" fontId="2" fillId="2" borderId="1" xfId="0" applyFont="1" applyFill="1" applyBorder="1"/>
    <xf numFmtId="14" fontId="0" fillId="2" borderId="0" xfId="0" applyNumberFormat="1" applyFill="1" applyAlignment="1">
      <alignment horizontal="center"/>
    </xf>
    <xf numFmtId="164" fontId="0" fillId="2" borderId="0" xfId="0" applyNumberFormat="1" applyFill="1" applyAlignment="1">
      <alignment horizontal="center"/>
    </xf>
    <xf numFmtId="0" fontId="0" fillId="2" borderId="2" xfId="0" applyFill="1" applyBorder="1" applyAlignment="1">
      <alignment horizontal="center"/>
    </xf>
    <xf numFmtId="164" fontId="0" fillId="2" borderId="2" xfId="0" applyNumberFormat="1" applyFill="1" applyBorder="1" applyAlignment="1">
      <alignment horizontal="center"/>
    </xf>
    <xf numFmtId="6" fontId="0" fillId="2" borderId="0" xfId="0" applyNumberFormat="1" applyFill="1"/>
    <xf numFmtId="8" fontId="0" fillId="2" borderId="0" xfId="0" applyNumberFormat="1" applyFill="1"/>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center"/>
    </xf>
    <xf numFmtId="167" fontId="0" fillId="2" borderId="0" xfId="0" applyNumberFormat="1" applyFill="1"/>
    <xf numFmtId="167" fontId="0" fillId="2" borderId="1" xfId="0" applyNumberFormat="1" applyFill="1" applyBorder="1"/>
    <xf numFmtId="167" fontId="0" fillId="2" borderId="3" xfId="0" applyNumberFormat="1" applyFill="1" applyBorder="1"/>
    <xf numFmtId="0" fontId="0" fillId="2" borderId="3" xfId="0" applyFont="1" applyFill="1" applyBorder="1"/>
    <xf numFmtId="0" fontId="2" fillId="0" borderId="0" xfId="0" applyFont="1"/>
    <xf numFmtId="1" fontId="13" fillId="0" borderId="0" xfId="3" applyNumberFormat="1" applyFont="1" applyFill="1" applyAlignment="1">
      <alignment vertical="top"/>
    </xf>
    <xf numFmtId="44" fontId="13" fillId="0" borderId="0" xfId="3" applyNumberFormat="1" applyFont="1" applyFill="1" applyAlignment="1">
      <alignment vertical="top" wrapText="1"/>
    </xf>
    <xf numFmtId="0" fontId="0" fillId="0" borderId="0" xfId="0"/>
    <xf numFmtId="0" fontId="18" fillId="0" borderId="0" xfId="16" applyFont="1" applyBorder="1" applyAlignment="1">
      <alignment horizontal="left" vertical="top" wrapText="1"/>
    </xf>
    <xf numFmtId="0" fontId="18" fillId="2" borderId="0" xfId="16" applyFont="1" applyFill="1" applyBorder="1" applyAlignment="1">
      <alignment horizontal="left" vertical="top" wrapText="1"/>
    </xf>
    <xf numFmtId="0" fontId="19" fillId="0" borderId="0" xfId="16" applyNumberFormat="1" applyFont="1" applyBorder="1" applyAlignment="1">
      <alignment vertical="top" wrapText="1"/>
    </xf>
    <xf numFmtId="0" fontId="19" fillId="0" borderId="0" xfId="16" applyFont="1" applyBorder="1" applyAlignment="1">
      <alignment vertical="top"/>
    </xf>
    <xf numFmtId="0" fontId="18" fillId="0" borderId="0" xfId="16" applyFont="1" applyBorder="1" applyAlignment="1">
      <alignment vertical="top" wrapText="1"/>
    </xf>
    <xf numFmtId="0" fontId="18" fillId="0" borderId="0" xfId="16" applyFont="1" applyBorder="1" applyAlignment="1">
      <alignment horizontal="left" wrapText="1"/>
    </xf>
    <xf numFmtId="0" fontId="13" fillId="2" borderId="0" xfId="16" applyFont="1" applyFill="1" applyBorder="1" applyAlignment="1">
      <alignment horizontal="left" vertical="top" wrapText="1"/>
    </xf>
    <xf numFmtId="0" fontId="14" fillId="0" borderId="0" xfId="18"/>
    <xf numFmtId="0" fontId="22" fillId="0" borderId="0" xfId="18" applyFont="1" applyAlignment="1">
      <alignment vertical="center"/>
    </xf>
    <xf numFmtId="49" fontId="14" fillId="5" borderId="3" xfId="18" applyNumberFormat="1" applyFont="1" applyFill="1" applyBorder="1" applyAlignment="1">
      <alignment horizontal="center" vertical="center" wrapText="1"/>
    </xf>
    <xf numFmtId="0" fontId="14" fillId="5" borderId="4" xfId="18" applyFont="1" applyFill="1" applyBorder="1" applyAlignment="1">
      <alignment horizontal="center" vertical="center" readingOrder="1"/>
    </xf>
    <xf numFmtId="0" fontId="14" fillId="0" borderId="2" xfId="18" applyFont="1" applyBorder="1" applyAlignment="1">
      <alignment horizontal="right" vertical="center"/>
    </xf>
    <xf numFmtId="0" fontId="24" fillId="0" borderId="0" xfId="0" applyFont="1" applyBorder="1" applyAlignment="1">
      <alignment horizontal="left" vertical="center"/>
    </xf>
    <xf numFmtId="3" fontId="26" fillId="0" borderId="5" xfId="0" applyNumberFormat="1" applyFont="1" applyBorder="1" applyAlignment="1">
      <alignment horizontal="right"/>
    </xf>
    <xf numFmtId="0" fontId="24" fillId="0" borderId="5" xfId="0" applyFont="1" applyBorder="1" applyAlignment="1">
      <alignment horizontal="left" vertical="center" indent="1"/>
    </xf>
    <xf numFmtId="3" fontId="14" fillId="0" borderId="5" xfId="0" applyNumberFormat="1" applyFont="1" applyBorder="1" applyAlignment="1">
      <alignment horizontal="right"/>
    </xf>
    <xf numFmtId="0" fontId="25" fillId="0" borderId="5" xfId="0" applyFont="1" applyBorder="1" applyAlignment="1">
      <alignment vertical="center"/>
    </xf>
    <xf numFmtId="0" fontId="13" fillId="0" borderId="0" xfId="18" applyFont="1" applyAlignment="1">
      <alignment horizontal="left" vertical="top"/>
    </xf>
    <xf numFmtId="0" fontId="25" fillId="0" borderId="0" xfId="0" applyFont="1" applyBorder="1" applyAlignment="1">
      <alignment horizontal="left" vertical="center"/>
    </xf>
    <xf numFmtId="0" fontId="24" fillId="0" borderId="5" xfId="0" applyFont="1" applyBorder="1" applyAlignment="1">
      <alignment horizontal="left" vertical="center" indent="2"/>
    </xf>
    <xf numFmtId="0" fontId="14" fillId="0" borderId="0" xfId="18" applyBorder="1"/>
    <xf numFmtId="0" fontId="14" fillId="0" borderId="1" xfId="18" applyBorder="1"/>
    <xf numFmtId="0" fontId="24" fillId="0" borderId="5" xfId="0" applyFont="1" applyBorder="1" applyAlignment="1">
      <alignment vertical="center"/>
    </xf>
    <xf numFmtId="0" fontId="24" fillId="0" borderId="1" xfId="0" applyFont="1" applyBorder="1" applyAlignment="1">
      <alignment horizontal="left" vertical="center"/>
    </xf>
    <xf numFmtId="0" fontId="24" fillId="0" borderId="6" xfId="0" applyFont="1" applyBorder="1" applyAlignment="1">
      <alignment horizontal="left" indent="1"/>
    </xf>
    <xf numFmtId="3" fontId="14" fillId="0" borderId="6" xfId="0" applyNumberFormat="1" applyFont="1" applyBorder="1" applyAlignment="1">
      <alignment horizontal="right"/>
    </xf>
    <xf numFmtId="0" fontId="14" fillId="0" borderId="0" xfId="18" applyAlignment="1"/>
    <xf numFmtId="0" fontId="14" fillId="0" borderId="0" xfId="18" applyAlignment="1">
      <alignment readingOrder="1"/>
    </xf>
    <xf numFmtId="167" fontId="12" fillId="3" borderId="2" xfId="0" applyNumberFormat="1" applyFont="1" applyFill="1" applyBorder="1" applyAlignment="1">
      <alignment horizontal="right" vertical="center" wrapText="1"/>
    </xf>
    <xf numFmtId="10" fontId="2" fillId="6" borderId="2" xfId="2" applyNumberFormat="1" applyFont="1" applyFill="1" applyBorder="1" applyAlignment="1">
      <alignment vertical="center" wrapText="1"/>
    </xf>
    <xf numFmtId="0" fontId="27" fillId="2" borderId="0" xfId="0" applyFont="1" applyFill="1"/>
    <xf numFmtId="0" fontId="4" fillId="7" borderId="0" xfId="0" applyFont="1" applyFill="1"/>
    <xf numFmtId="0" fontId="4" fillId="8" borderId="0" xfId="0" applyFont="1" applyFill="1"/>
    <xf numFmtId="0" fontId="4" fillId="9" borderId="0" xfId="0" applyFont="1" applyFill="1"/>
    <xf numFmtId="0" fontId="29" fillId="2" borderId="0" xfId="0" applyFont="1" applyFill="1"/>
    <xf numFmtId="0" fontId="4" fillId="10" borderId="0" xfId="0" applyFont="1" applyFill="1"/>
    <xf numFmtId="0" fontId="30" fillId="2" borderId="0" xfId="0" applyFont="1" applyFill="1"/>
    <xf numFmtId="0" fontId="2" fillId="11" borderId="2" xfId="0" applyFont="1" applyFill="1" applyBorder="1" applyAlignment="1">
      <alignment horizontal="center"/>
    </xf>
    <xf numFmtId="44" fontId="0" fillId="0" borderId="0" xfId="0" applyNumberFormat="1"/>
    <xf numFmtId="0" fontId="2" fillId="0" borderId="0" xfId="0" applyFont="1" applyAlignment="1">
      <alignment horizontal="center"/>
    </xf>
    <xf numFmtId="0" fontId="8" fillId="2" borderId="0" xfId="0" applyFont="1" applyFill="1"/>
    <xf numFmtId="0" fontId="1" fillId="10" borderId="4" xfId="0" applyFont="1" applyFill="1" applyBorder="1" applyAlignment="1">
      <alignment horizontal="center"/>
    </xf>
    <xf numFmtId="0" fontId="1" fillId="10" borderId="3" xfId="0" applyFont="1" applyFill="1" applyBorder="1" applyAlignment="1">
      <alignment horizontal="center"/>
    </xf>
    <xf numFmtId="0" fontId="1" fillId="10" borderId="7" xfId="0" applyFont="1" applyFill="1" applyBorder="1" applyAlignment="1">
      <alignment horizontal="center"/>
    </xf>
    <xf numFmtId="0" fontId="31" fillId="2" borderId="0" xfId="0" applyFont="1" applyFill="1"/>
    <xf numFmtId="0" fontId="32" fillId="2" borderId="0" xfId="0" applyFont="1" applyFill="1"/>
    <xf numFmtId="0" fontId="33" fillId="2" borderId="0" xfId="0" applyFont="1" applyFill="1"/>
    <xf numFmtId="0" fontId="1" fillId="7" borderId="0" xfId="0" applyFont="1" applyFill="1"/>
    <xf numFmtId="167" fontId="8" fillId="2" borderId="0" xfId="0" applyNumberFormat="1" applyFont="1" applyFill="1"/>
    <xf numFmtId="10" fontId="8" fillId="2" borderId="0" xfId="0" applyNumberFormat="1" applyFont="1" applyFill="1"/>
    <xf numFmtId="167" fontId="1" fillId="7" borderId="0" xfId="0" applyNumberFormat="1" applyFont="1" applyFill="1"/>
    <xf numFmtId="10" fontId="0" fillId="12" borderId="1" xfId="2" applyNumberFormat="1" applyFont="1" applyFill="1" applyBorder="1"/>
    <xf numFmtId="10" fontId="0" fillId="12" borderId="3" xfId="2" applyNumberFormat="1" applyFont="1" applyFill="1" applyBorder="1"/>
    <xf numFmtId="0" fontId="34" fillId="2" borderId="0" xfId="0" applyFont="1" applyFill="1"/>
    <xf numFmtId="0" fontId="4" fillId="14" borderId="0" xfId="0" applyFont="1" applyFill="1"/>
    <xf numFmtId="0" fontId="35" fillId="2" borderId="0" xfId="0" applyFont="1" applyFill="1"/>
    <xf numFmtId="0" fontId="1" fillId="14" borderId="2" xfId="0" applyFont="1" applyFill="1" applyBorder="1" applyAlignment="1">
      <alignment horizontal="center" vertical="center" wrapText="1"/>
    </xf>
    <xf numFmtId="6" fontId="8" fillId="6" borderId="2" xfId="0" applyNumberFormat="1" applyFont="1" applyFill="1" applyBorder="1" applyAlignment="1">
      <alignment horizontal="right" vertical="center" wrapText="1"/>
    </xf>
    <xf numFmtId="0" fontId="8" fillId="6" borderId="2" xfId="0" applyFont="1" applyFill="1" applyBorder="1" applyAlignment="1">
      <alignment vertical="center" wrapText="1"/>
    </xf>
    <xf numFmtId="10" fontId="8" fillId="6" borderId="2" xfId="0" applyNumberFormat="1" applyFont="1" applyFill="1" applyBorder="1" applyAlignment="1">
      <alignment horizontal="right" vertical="center" wrapText="1"/>
    </xf>
    <xf numFmtId="8" fontId="8" fillId="6" borderId="2" xfId="0" applyNumberFormat="1" applyFont="1" applyFill="1" applyBorder="1" applyAlignment="1">
      <alignment vertical="center" wrapText="1"/>
    </xf>
    <xf numFmtId="0" fontId="8" fillId="2" borderId="14" xfId="0" applyFont="1" applyFill="1" applyBorder="1" applyAlignment="1">
      <alignment horizontal="center"/>
    </xf>
    <xf numFmtId="0" fontId="8" fillId="2" borderId="15" xfId="0" applyFont="1" applyFill="1" applyBorder="1" applyAlignment="1">
      <alignment horizontal="center"/>
    </xf>
    <xf numFmtId="164" fontId="8" fillId="2" borderId="16" xfId="1" applyNumberFormat="1"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164" fontId="8" fillId="2" borderId="10" xfId="1" applyNumberFormat="1"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164" fontId="8" fillId="2" borderId="13" xfId="1" applyNumberFormat="1" applyFont="1" applyFill="1" applyBorder="1" applyAlignment="1">
      <alignment horizontal="center"/>
    </xf>
    <xf numFmtId="167" fontId="1" fillId="7" borderId="0" xfId="0" applyNumberFormat="1" applyFont="1" applyFill="1" applyAlignment="1">
      <alignment horizontal="center"/>
    </xf>
    <xf numFmtId="167" fontId="0" fillId="2" borderId="1" xfId="0" applyNumberFormat="1" applyFill="1" applyBorder="1" applyAlignment="1">
      <alignment horizontal="right"/>
    </xf>
    <xf numFmtId="167" fontId="0" fillId="2" borderId="3" xfId="0" applyNumberFormat="1" applyFill="1" applyBorder="1" applyAlignment="1">
      <alignment horizontal="right"/>
    </xf>
    <xf numFmtId="164" fontId="0" fillId="2" borderId="0" xfId="0" applyNumberFormat="1" applyFill="1"/>
    <xf numFmtId="0" fontId="1" fillId="9" borderId="2" xfId="0" applyFont="1" applyFill="1" applyBorder="1"/>
    <xf numFmtId="0" fontId="36" fillId="2" borderId="0" xfId="0" applyFont="1" applyFill="1"/>
    <xf numFmtId="164" fontId="0" fillId="2" borderId="2" xfId="1" applyNumberFormat="1" applyFont="1" applyFill="1" applyBorder="1" applyAlignment="1">
      <alignment horizontal="center"/>
    </xf>
    <xf numFmtId="0" fontId="37" fillId="2" borderId="0" xfId="0" applyFont="1" applyFill="1"/>
    <xf numFmtId="0" fontId="4" fillId="13" borderId="0" xfId="0" applyFont="1" applyFill="1"/>
    <xf numFmtId="0" fontId="38" fillId="2" borderId="0" xfId="0" applyFont="1" applyFill="1"/>
    <xf numFmtId="0" fontId="1" fillId="13" borderId="2" xfId="0" applyFont="1" applyFill="1" applyBorder="1" applyAlignment="1">
      <alignment horizontal="center"/>
    </xf>
    <xf numFmtId="0" fontId="0" fillId="2" borderId="0" xfId="0" applyFill="1" applyBorder="1"/>
    <xf numFmtId="0" fontId="39" fillId="2" borderId="0" xfId="0" applyFont="1" applyFill="1"/>
    <xf numFmtId="0" fontId="1" fillId="10" borderId="1" xfId="0" applyFont="1" applyFill="1" applyBorder="1"/>
    <xf numFmtId="0" fontId="1" fillId="10" borderId="1" xfId="0" applyFont="1" applyFill="1" applyBorder="1" applyAlignment="1">
      <alignment horizontal="center"/>
    </xf>
    <xf numFmtId="0" fontId="1" fillId="14" borderId="0" xfId="0" applyFont="1" applyFill="1" applyAlignment="1">
      <alignment horizontal="center"/>
    </xf>
    <xf numFmtId="0" fontId="7" fillId="2" borderId="0" xfId="0" applyFont="1" applyFill="1"/>
    <xf numFmtId="0" fontId="8" fillId="2" borderId="0" xfId="0" applyFont="1" applyFill="1" applyAlignment="1">
      <alignment horizontal="center"/>
    </xf>
    <xf numFmtId="167" fontId="8" fillId="2" borderId="0" xfId="0" applyNumberFormat="1" applyFont="1" applyFill="1" applyAlignment="1">
      <alignment horizontal="center"/>
    </xf>
    <xf numFmtId="167" fontId="8" fillId="2" borderId="2" xfId="0" applyNumberFormat="1" applyFont="1" applyFill="1" applyBorder="1" applyAlignment="1">
      <alignment horizontal="center"/>
    </xf>
    <xf numFmtId="0" fontId="8" fillId="2" borderId="2" xfId="0" applyFont="1" applyFill="1" applyBorder="1" applyAlignment="1">
      <alignment horizontal="center"/>
    </xf>
    <xf numFmtId="0" fontId="7" fillId="2" borderId="0" xfId="0" applyFont="1" applyFill="1" applyAlignment="1">
      <alignment horizontal="right" vertical="center"/>
    </xf>
    <xf numFmtId="0" fontId="8" fillId="2" borderId="2" xfId="0" applyFont="1" applyFill="1" applyBorder="1" applyAlignment="1">
      <alignment horizontal="left"/>
    </xf>
    <xf numFmtId="0" fontId="42" fillId="2" borderId="0" xfId="0" applyFont="1" applyFill="1"/>
    <xf numFmtId="0" fontId="4" fillId="15" borderId="0" xfId="0" applyFont="1" applyFill="1"/>
    <xf numFmtId="0" fontId="1" fillId="10" borderId="0" xfId="0" applyFont="1" applyFill="1" applyAlignment="1">
      <alignment wrapText="1"/>
    </xf>
    <xf numFmtId="0" fontId="1" fillId="10" borderId="0" xfId="0" applyFont="1" applyFill="1"/>
    <xf numFmtId="0" fontId="0" fillId="2" borderId="0" xfId="0" applyFill="1" applyBorder="1" applyAlignment="1">
      <alignment horizontal="center"/>
    </xf>
    <xf numFmtId="0" fontId="0" fillId="2" borderId="21"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41" fillId="9" borderId="17" xfId="0" applyFont="1" applyFill="1" applyBorder="1"/>
    <xf numFmtId="0" fontId="1" fillId="9" borderId="20" xfId="0" applyFont="1" applyFill="1" applyBorder="1"/>
    <xf numFmtId="0" fontId="1" fillId="9" borderId="22" xfId="0" applyFont="1" applyFill="1" applyBorder="1"/>
    <xf numFmtId="0" fontId="1" fillId="9" borderId="18" xfId="0" applyFont="1" applyFill="1" applyBorder="1" applyAlignment="1">
      <alignment horizontal="center" wrapText="1"/>
    </xf>
    <xf numFmtId="0" fontId="1" fillId="9" borderId="19" xfId="0" applyFont="1" applyFill="1" applyBorder="1" applyAlignment="1">
      <alignment horizontal="center" wrapText="1"/>
    </xf>
    <xf numFmtId="0" fontId="1" fillId="9" borderId="2" xfId="0" applyFont="1" applyFill="1" applyBorder="1" applyAlignment="1">
      <alignment horizontal="center"/>
    </xf>
    <xf numFmtId="0" fontId="4" fillId="17" borderId="0" xfId="0" applyFont="1" applyFill="1"/>
    <xf numFmtId="0" fontId="43" fillId="2" borderId="0" xfId="0" applyFont="1" applyFill="1"/>
    <xf numFmtId="0" fontId="44" fillId="2" borderId="0" xfId="0" applyFont="1" applyFill="1" applyAlignment="1">
      <alignment horizontal="right" vertical="center"/>
    </xf>
    <xf numFmtId="0" fontId="8" fillId="2" borderId="7" xfId="0" applyFont="1" applyFill="1" applyBorder="1"/>
    <xf numFmtId="0" fontId="1" fillId="17" borderId="2" xfId="0" applyFont="1" applyFill="1" applyBorder="1" applyAlignment="1">
      <alignment horizontal="right" vertical="center"/>
    </xf>
    <xf numFmtId="169" fontId="8" fillId="2" borderId="10" xfId="2" applyNumberFormat="1" applyFont="1" applyFill="1" applyBorder="1" applyAlignment="1">
      <alignment horizontal="center"/>
    </xf>
    <xf numFmtId="169" fontId="8" fillId="2" borderId="13" xfId="2" applyNumberFormat="1" applyFont="1" applyFill="1" applyBorder="1" applyAlignment="1">
      <alignment horizontal="center"/>
    </xf>
    <xf numFmtId="169" fontId="8" fillId="2" borderId="16" xfId="2" applyNumberFormat="1" applyFont="1" applyFill="1" applyBorder="1" applyAlignment="1">
      <alignment horizontal="center"/>
    </xf>
    <xf numFmtId="0" fontId="1" fillId="17" borderId="4" xfId="0" applyFont="1" applyFill="1" applyBorder="1" applyAlignment="1">
      <alignment horizontal="center"/>
    </xf>
    <xf numFmtId="0" fontId="1" fillId="17" borderId="3" xfId="0" applyFont="1" applyFill="1" applyBorder="1" applyAlignment="1">
      <alignment horizontal="center"/>
    </xf>
    <xf numFmtId="0" fontId="1" fillId="17" borderId="7" xfId="0" applyFont="1" applyFill="1" applyBorder="1" applyAlignment="1">
      <alignment horizontal="center"/>
    </xf>
    <xf numFmtId="0" fontId="2" fillId="2" borderId="0" xfId="0" applyFont="1" applyFill="1" applyBorder="1"/>
    <xf numFmtId="0" fontId="8" fillId="2" borderId="24" xfId="0" applyFont="1" applyFill="1" applyBorder="1" applyAlignment="1">
      <alignment horizontal="right"/>
    </xf>
    <xf numFmtId="0" fontId="8" fillId="2" borderId="25" xfId="0" applyFont="1" applyFill="1" applyBorder="1" applyAlignment="1">
      <alignment horizontal="center"/>
    </xf>
    <xf numFmtId="0" fontId="8" fillId="2" borderId="27" xfId="0" applyFont="1" applyFill="1" applyBorder="1" applyAlignment="1">
      <alignment horizontal="right"/>
    </xf>
    <xf numFmtId="0" fontId="8" fillId="2" borderId="28" xfId="0" applyFont="1" applyFill="1" applyBorder="1" applyAlignment="1">
      <alignment horizontal="center"/>
    </xf>
    <xf numFmtId="0" fontId="8" fillId="2" borderId="30" xfId="0" applyFont="1" applyFill="1" applyBorder="1" applyAlignment="1">
      <alignment horizontal="right"/>
    </xf>
    <xf numFmtId="0" fontId="8" fillId="2" borderId="31" xfId="0" applyFont="1" applyFill="1" applyBorder="1" applyAlignment="1">
      <alignment horizontal="center"/>
    </xf>
    <xf numFmtId="0" fontId="7" fillId="12" borderId="22" xfId="0" applyFont="1" applyFill="1" applyBorder="1" applyAlignment="1">
      <alignment horizontal="right" vertical="center"/>
    </xf>
    <xf numFmtId="0" fontId="7" fillId="12" borderId="1" xfId="0" applyFont="1" applyFill="1" applyBorder="1" applyAlignment="1">
      <alignment horizontal="center" vertical="center"/>
    </xf>
    <xf numFmtId="0" fontId="7" fillId="12" borderId="23" xfId="0" applyFont="1" applyFill="1" applyBorder="1" applyAlignment="1">
      <alignment horizontal="center" vertical="center"/>
    </xf>
    <xf numFmtId="164" fontId="8" fillId="2" borderId="0" xfId="0" applyNumberFormat="1" applyFont="1" applyFill="1" applyBorder="1" applyAlignment="1">
      <alignment horizontal="center"/>
    </xf>
    <xf numFmtId="164" fontId="0" fillId="2" borderId="21" xfId="0" applyNumberFormat="1" applyFill="1" applyBorder="1" applyAlignment="1">
      <alignment horizontal="center"/>
    </xf>
    <xf numFmtId="164" fontId="0" fillId="2" borderId="23" xfId="0" applyNumberFormat="1" applyFill="1" applyBorder="1" applyAlignment="1">
      <alignment horizontal="center"/>
    </xf>
    <xf numFmtId="0" fontId="2" fillId="12" borderId="4" xfId="0" applyFont="1" applyFill="1" applyBorder="1" applyAlignment="1">
      <alignment horizontal="left"/>
    </xf>
    <xf numFmtId="164" fontId="2" fillId="2" borderId="7" xfId="0" applyNumberFormat="1" applyFont="1" applyFill="1" applyBorder="1" applyAlignment="1">
      <alignment horizontal="center"/>
    </xf>
    <xf numFmtId="0" fontId="4" fillId="12" borderId="0" xfId="0" applyFont="1" applyFill="1"/>
    <xf numFmtId="0" fontId="0" fillId="2" borderId="19" xfId="0" applyFill="1" applyBorder="1" applyAlignment="1">
      <alignment horizontal="center"/>
    </xf>
    <xf numFmtId="0" fontId="1" fillId="9" borderId="17" xfId="0" applyFont="1"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 fillId="9" borderId="4" xfId="0" applyFont="1" applyFill="1" applyBorder="1" applyAlignment="1">
      <alignment horizontal="center"/>
    </xf>
    <xf numFmtId="0" fontId="1" fillId="9" borderId="7" xfId="0" applyFont="1" applyFill="1" applyBorder="1" applyAlignment="1">
      <alignment horizontal="center"/>
    </xf>
    <xf numFmtId="0" fontId="8" fillId="2" borderId="26" xfId="0" applyFont="1" applyFill="1" applyBorder="1" applyAlignment="1">
      <alignment horizontal="center"/>
    </xf>
    <xf numFmtId="0" fontId="8" fillId="2" borderId="29" xfId="0" applyFont="1" applyFill="1" applyBorder="1" applyAlignment="1">
      <alignment horizontal="center"/>
    </xf>
    <xf numFmtId="0" fontId="8" fillId="2" borderId="32" xfId="0" applyFont="1" applyFill="1" applyBorder="1" applyAlignment="1">
      <alignment horizontal="center"/>
    </xf>
    <xf numFmtId="0" fontId="8" fillId="2" borderId="0" xfId="0" applyFont="1" applyFill="1" applyBorder="1" applyAlignment="1">
      <alignment horizontal="right"/>
    </xf>
    <xf numFmtId="0" fontId="1" fillId="10" borderId="18" xfId="0" applyFont="1" applyFill="1" applyBorder="1" applyAlignment="1">
      <alignment horizontal="center"/>
    </xf>
    <xf numFmtId="0" fontId="1" fillId="10" borderId="19" xfId="0" applyFont="1" applyFill="1" applyBorder="1" applyAlignment="1">
      <alignment horizontal="center" wrapText="1"/>
    </xf>
    <xf numFmtId="0" fontId="1" fillId="10" borderId="4" xfId="0" applyFont="1" applyFill="1" applyBorder="1"/>
    <xf numFmtId="0" fontId="0" fillId="2" borderId="7" xfId="0" applyFill="1" applyBorder="1" applyAlignment="1">
      <alignment horizontal="center"/>
    </xf>
    <xf numFmtId="0" fontId="1" fillId="10" borderId="22" xfId="0" applyFont="1" applyFill="1" applyBorder="1" applyAlignment="1">
      <alignment horizontal="center"/>
    </xf>
    <xf numFmtId="0" fontId="0" fillId="2" borderId="20" xfId="0" applyFill="1" applyBorder="1" applyAlignment="1">
      <alignment horizontal="center"/>
    </xf>
    <xf numFmtId="0" fontId="0" fillId="2" borderId="22"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1" fillId="10" borderId="23" xfId="0" applyFont="1" applyFill="1" applyBorder="1" applyAlignment="1">
      <alignment horizontal="center"/>
    </xf>
    <xf numFmtId="0" fontId="1" fillId="2" borderId="0" xfId="0" applyFont="1" applyFill="1" applyBorder="1" applyAlignment="1">
      <alignment horizontal="center"/>
    </xf>
    <xf numFmtId="9" fontId="0" fillId="2" borderId="0" xfId="2" applyFont="1" applyFill="1" applyBorder="1" applyAlignment="1">
      <alignment horizontal="center"/>
    </xf>
    <xf numFmtId="0" fontId="4" fillId="16" borderId="0" xfId="0" applyFont="1" applyFill="1"/>
    <xf numFmtId="0" fontId="1" fillId="14" borderId="22" xfId="0" applyFont="1" applyFill="1" applyBorder="1" applyAlignment="1">
      <alignment horizontal="center"/>
    </xf>
    <xf numFmtId="0" fontId="1" fillId="14" borderId="1" xfId="0" applyFont="1" applyFill="1" applyBorder="1" applyAlignment="1">
      <alignment horizontal="center"/>
    </xf>
    <xf numFmtId="0" fontId="1" fillId="14" borderId="23" xfId="0" applyFont="1" applyFill="1" applyBorder="1" applyAlignment="1">
      <alignment horizontal="center"/>
    </xf>
    <xf numFmtId="0" fontId="0" fillId="2" borderId="8" xfId="0" applyFill="1" applyBorder="1" applyAlignment="1">
      <alignment horizontal="center"/>
    </xf>
    <xf numFmtId="164" fontId="0" fillId="2" borderId="9" xfId="0" applyNumberFormat="1" applyFill="1" applyBorder="1" applyAlignment="1">
      <alignment horizontal="center"/>
    </xf>
    <xf numFmtId="9" fontId="0" fillId="2" borderId="9" xfId="2" applyFont="1" applyFill="1" applyBorder="1" applyAlignment="1">
      <alignment horizontal="center"/>
    </xf>
    <xf numFmtId="9" fontId="0" fillId="2" borderId="10" xfId="2" applyFont="1" applyFill="1" applyBorder="1" applyAlignment="1">
      <alignment horizontal="center"/>
    </xf>
    <xf numFmtId="0" fontId="0" fillId="2" borderId="11" xfId="0" applyFill="1" applyBorder="1" applyAlignment="1">
      <alignment horizontal="center"/>
    </xf>
    <xf numFmtId="164" fontId="0" fillId="2" borderId="12" xfId="0" applyNumberFormat="1" applyFill="1" applyBorder="1" applyAlignment="1">
      <alignment horizontal="center"/>
    </xf>
    <xf numFmtId="9" fontId="0" fillId="2" borderId="12" xfId="2" applyFont="1" applyFill="1" applyBorder="1" applyAlignment="1">
      <alignment horizontal="center"/>
    </xf>
    <xf numFmtId="9" fontId="0" fillId="2" borderId="13" xfId="2" applyFont="1" applyFill="1" applyBorder="1" applyAlignment="1">
      <alignment horizontal="center"/>
    </xf>
    <xf numFmtId="164" fontId="0" fillId="2" borderId="26" xfId="2" applyNumberFormat="1" applyFont="1" applyFill="1" applyBorder="1" applyAlignment="1">
      <alignment horizontal="center"/>
    </xf>
    <xf numFmtId="164" fontId="0" fillId="2" borderId="29" xfId="2" applyNumberFormat="1" applyFont="1" applyFill="1" applyBorder="1" applyAlignment="1">
      <alignment horizontal="center"/>
    </xf>
    <xf numFmtId="164" fontId="0" fillId="2" borderId="32" xfId="2" applyNumberFormat="1" applyFont="1" applyFill="1" applyBorder="1" applyAlignment="1">
      <alignment horizontal="center"/>
    </xf>
    <xf numFmtId="0" fontId="0" fillId="2" borderId="14" xfId="0" applyFill="1" applyBorder="1" applyAlignment="1">
      <alignment horizontal="center"/>
    </xf>
    <xf numFmtId="164" fontId="0" fillId="2" borderId="15" xfId="0" applyNumberFormat="1" applyFill="1" applyBorder="1" applyAlignment="1">
      <alignment horizontal="center"/>
    </xf>
    <xf numFmtId="9" fontId="0" fillId="2" borderId="15" xfId="2" applyFont="1" applyFill="1" applyBorder="1" applyAlignment="1">
      <alignment horizontal="center"/>
    </xf>
    <xf numFmtId="9" fontId="0" fillId="2" borderId="16" xfId="2" applyFont="1" applyFill="1" applyBorder="1" applyAlignment="1">
      <alignment horizontal="center"/>
    </xf>
    <xf numFmtId="0" fontId="1" fillId="14" borderId="1" xfId="19" applyNumberFormat="1" applyFont="1" applyFill="1" applyBorder="1" applyAlignment="1">
      <alignment horizontal="center" vertical="center"/>
    </xf>
    <xf numFmtId="0" fontId="1" fillId="14" borderId="23" xfId="19" applyNumberFormat="1" applyFont="1" applyFill="1" applyBorder="1" applyAlignment="1">
      <alignment horizontal="center" vertical="center"/>
    </xf>
    <xf numFmtId="0" fontId="1" fillId="14" borderId="22" xfId="19" applyNumberFormat="1" applyFont="1" applyFill="1" applyBorder="1" applyAlignment="1">
      <alignment horizontal="center" vertical="center"/>
    </xf>
    <xf numFmtId="167" fontId="0" fillId="2" borderId="0" xfId="0" applyNumberFormat="1" applyFill="1" applyAlignment="1">
      <alignment horizontal="center"/>
    </xf>
    <xf numFmtId="0" fontId="1" fillId="14" borderId="2" xfId="0" applyFont="1" applyFill="1" applyBorder="1"/>
    <xf numFmtId="0" fontId="45" fillId="2" borderId="0" xfId="0" applyFont="1" applyFill="1" applyAlignment="1">
      <alignment horizontal="center"/>
    </xf>
    <xf numFmtId="0" fontId="46" fillId="2" borderId="0" xfId="0" applyFont="1" applyFill="1" applyAlignment="1">
      <alignment horizontal="center"/>
    </xf>
    <xf numFmtId="0" fontId="7" fillId="12" borderId="20" xfId="0" applyFont="1" applyFill="1" applyBorder="1" applyAlignment="1">
      <alignment horizontal="center" vertical="center"/>
    </xf>
    <xf numFmtId="0" fontId="7" fillId="12" borderId="0" xfId="0" applyFont="1" applyFill="1" applyBorder="1" applyAlignment="1">
      <alignment horizontal="center" vertical="center"/>
    </xf>
    <xf numFmtId="0" fontId="2" fillId="12" borderId="21" xfId="0" applyFont="1" applyFill="1" applyBorder="1" applyAlignment="1">
      <alignment horizontal="center" vertical="center" wrapText="1"/>
    </xf>
    <xf numFmtId="164" fontId="0" fillId="2" borderId="0" xfId="0" applyNumberFormat="1" applyFill="1" applyBorder="1" applyAlignment="1">
      <alignment horizontal="center"/>
    </xf>
    <xf numFmtId="0" fontId="8" fillId="2" borderId="18" xfId="0" applyFont="1" applyFill="1" applyBorder="1" applyAlignment="1">
      <alignment horizontal="center"/>
    </xf>
    <xf numFmtId="164" fontId="8" fillId="2" borderId="18" xfId="0" applyNumberFormat="1" applyFont="1" applyFill="1" applyBorder="1" applyAlignment="1">
      <alignment horizontal="center"/>
    </xf>
    <xf numFmtId="0" fontId="0" fillId="2" borderId="24" xfId="0" applyFill="1" applyBorder="1"/>
    <xf numFmtId="0" fontId="0" fillId="2" borderId="27" xfId="0" applyFill="1" applyBorder="1"/>
    <xf numFmtId="0" fontId="0" fillId="2" borderId="30" xfId="0" applyFill="1" applyBorder="1"/>
    <xf numFmtId="169" fontId="0" fillId="2" borderId="25" xfId="2" applyNumberFormat="1" applyFont="1" applyFill="1" applyBorder="1" applyAlignment="1">
      <alignment horizontal="center"/>
    </xf>
    <xf numFmtId="169" fontId="0" fillId="2" borderId="28" xfId="2" applyNumberFormat="1" applyFont="1" applyFill="1" applyBorder="1" applyAlignment="1">
      <alignment horizontal="center"/>
    </xf>
    <xf numFmtId="169" fontId="0" fillId="2" borderId="31" xfId="2" applyNumberFormat="1" applyFont="1" applyFill="1" applyBorder="1" applyAlignment="1">
      <alignment horizontal="center"/>
    </xf>
    <xf numFmtId="0" fontId="1" fillId="17" borderId="17" xfId="0" applyFont="1" applyFill="1" applyBorder="1"/>
    <xf numFmtId="0" fontId="1" fillId="17" borderId="22" xfId="0" applyFont="1" applyFill="1" applyBorder="1"/>
    <xf numFmtId="0" fontId="47" fillId="2" borderId="0" xfId="0" applyFont="1" applyFill="1"/>
    <xf numFmtId="0" fontId="48" fillId="2" borderId="0" xfId="0" applyFont="1" applyFill="1"/>
    <xf numFmtId="0" fontId="1" fillId="16" borderId="0" xfId="0" applyFont="1" applyFill="1"/>
    <xf numFmtId="0" fontId="1" fillId="16" borderId="1"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49" fillId="2" borderId="0" xfId="0" applyFont="1" applyFill="1"/>
    <xf numFmtId="0" fontId="1" fillId="8" borderId="4" xfId="0" applyFont="1" applyFill="1" applyBorder="1" applyAlignment="1">
      <alignment horizontal="center"/>
    </xf>
    <xf numFmtId="0" fontId="1" fillId="8" borderId="3" xfId="0" applyFont="1" applyFill="1" applyBorder="1" applyAlignment="1">
      <alignment horizontal="center"/>
    </xf>
    <xf numFmtId="0" fontId="1" fillId="8" borderId="7" xfId="0" applyFont="1" applyFill="1" applyBorder="1" applyAlignment="1">
      <alignment horizontal="center"/>
    </xf>
    <xf numFmtId="0" fontId="41" fillId="8" borderId="2" xfId="0" applyFont="1" applyFill="1" applyBorder="1"/>
    <xf numFmtId="0" fontId="1" fillId="8" borderId="2" xfId="0" applyFont="1" applyFill="1" applyBorder="1" applyAlignment="1">
      <alignment horizontal="center" vertical="center"/>
    </xf>
    <xf numFmtId="0" fontId="1" fillId="8" borderId="2" xfId="0" applyFont="1" applyFill="1" applyBorder="1"/>
    <xf numFmtId="0" fontId="0" fillId="2" borderId="2" xfId="0" applyFill="1" applyBorder="1" applyAlignment="1">
      <alignment horizontal="center" vertical="center"/>
    </xf>
    <xf numFmtId="0" fontId="50" fillId="2" borderId="0" xfId="0" applyFont="1" applyFill="1"/>
    <xf numFmtId="0" fontId="1" fillId="15" borderId="0" xfId="0" applyFont="1" applyFill="1"/>
    <xf numFmtId="167" fontId="1" fillId="15" borderId="0" xfId="0" applyNumberFormat="1" applyFont="1" applyFill="1"/>
    <xf numFmtId="167" fontId="1" fillId="15" borderId="0" xfId="0" applyNumberFormat="1" applyFont="1" applyFill="1" applyAlignment="1">
      <alignment horizontal="center"/>
    </xf>
    <xf numFmtId="0" fontId="1" fillId="15" borderId="0" xfId="0" applyFont="1" applyFill="1" applyAlignment="1">
      <alignment horizontal="center"/>
    </xf>
    <xf numFmtId="167" fontId="0" fillId="11" borderId="1" xfId="1" applyNumberFormat="1" applyFont="1" applyFill="1" applyBorder="1" applyAlignment="1">
      <alignment horizontal="center"/>
    </xf>
    <xf numFmtId="167" fontId="0" fillId="11" borderId="3" xfId="1" applyNumberFormat="1" applyFont="1" applyFill="1" applyBorder="1" applyAlignment="1">
      <alignment horizontal="center"/>
    </xf>
    <xf numFmtId="0" fontId="1" fillId="15" borderId="0" xfId="0" applyFont="1" applyFill="1" applyAlignment="1">
      <alignment wrapText="1"/>
    </xf>
    <xf numFmtId="0" fontId="1" fillId="9" borderId="0" xfId="0" applyFont="1" applyFill="1"/>
    <xf numFmtId="0" fontId="40" fillId="10" borderId="2" xfId="0" applyFont="1" applyFill="1" applyBorder="1"/>
    <xf numFmtId="0" fontId="1" fillId="10" borderId="2" xfId="0" applyFont="1" applyFill="1" applyBorder="1"/>
    <xf numFmtId="0" fontId="1" fillId="10" borderId="2" xfId="0" applyFont="1" applyFill="1" applyBorder="1" applyAlignment="1">
      <alignment horizontal="center" wrapText="1"/>
    </xf>
    <xf numFmtId="167" fontId="8" fillId="2" borderId="20" xfId="0" applyNumberFormat="1" applyFont="1" applyFill="1" applyBorder="1" applyAlignment="1">
      <alignment horizontal="center"/>
    </xf>
    <xf numFmtId="167" fontId="8" fillId="2" borderId="21" xfId="0" applyNumberFormat="1" applyFont="1" applyFill="1" applyBorder="1" applyAlignment="1">
      <alignment horizontal="center"/>
    </xf>
    <xf numFmtId="167" fontId="8" fillId="2" borderId="22" xfId="0" applyNumberFormat="1" applyFont="1" applyFill="1" applyBorder="1" applyAlignment="1">
      <alignment horizontal="center"/>
    </xf>
    <xf numFmtId="167" fontId="8" fillId="2" borderId="23" xfId="0" applyNumberFormat="1" applyFont="1" applyFill="1" applyBorder="1" applyAlignment="1">
      <alignment horizontal="center"/>
    </xf>
    <xf numFmtId="0" fontId="1" fillId="10" borderId="7" xfId="0" applyFont="1" applyFill="1" applyBorder="1"/>
    <xf numFmtId="0" fontId="1" fillId="18" borderId="0" xfId="0" applyFont="1" applyFill="1"/>
    <xf numFmtId="0" fontId="51" fillId="2" borderId="0" xfId="0" applyFont="1" applyFill="1"/>
    <xf numFmtId="165" fontId="0" fillId="2" borderId="0" xfId="1" applyNumberFormat="1" applyFont="1" applyFill="1" applyAlignment="1">
      <alignment horizontal="center"/>
    </xf>
    <xf numFmtId="165" fontId="0" fillId="2" borderId="21" xfId="0" applyNumberFormat="1" applyFill="1" applyBorder="1"/>
    <xf numFmtId="165" fontId="0" fillId="2" borderId="23" xfId="0" applyNumberFormat="1" applyFill="1" applyBorder="1"/>
    <xf numFmtId="0" fontId="1" fillId="9" borderId="22" xfId="0" applyFont="1" applyFill="1" applyBorder="1" applyAlignment="1">
      <alignment horizontal="center"/>
    </xf>
    <xf numFmtId="0" fontId="1" fillId="9" borderId="23" xfId="0" applyFont="1" applyFill="1" applyBorder="1" applyAlignment="1">
      <alignment horizontal="center"/>
    </xf>
    <xf numFmtId="164" fontId="0" fillId="2" borderId="23" xfId="1" applyNumberFormat="1" applyFont="1" applyFill="1" applyBorder="1" applyAlignment="1">
      <alignment horizontal="center"/>
    </xf>
    <xf numFmtId="0" fontId="2" fillId="2" borderId="0" xfId="0" applyFont="1" applyFill="1" applyAlignment="1">
      <alignment horizontal="right"/>
    </xf>
    <xf numFmtId="167" fontId="8" fillId="2" borderId="0" xfId="1" applyNumberFormat="1" applyFont="1" applyFill="1" applyAlignment="1">
      <alignment horizontal="left"/>
    </xf>
    <xf numFmtId="167" fontId="0" fillId="2" borderId="0" xfId="1" applyNumberFormat="1" applyFont="1" applyFill="1" applyAlignment="1">
      <alignment horizontal="left"/>
    </xf>
    <xf numFmtId="0" fontId="0" fillId="2" borderId="17" xfId="0" applyFill="1" applyBorder="1"/>
    <xf numFmtId="0" fontId="8" fillId="2" borderId="0" xfId="0" applyNumberFormat="1" applyFont="1" applyFill="1" applyAlignment="1">
      <alignment horizontal="center"/>
    </xf>
    <xf numFmtId="0" fontId="1" fillId="15" borderId="4" xfId="0" applyFont="1" applyFill="1" applyBorder="1" applyAlignment="1">
      <alignment horizontal="center"/>
    </xf>
    <xf numFmtId="0" fontId="1" fillId="15" borderId="3" xfId="0" applyFont="1" applyFill="1" applyBorder="1" applyAlignment="1">
      <alignment horizontal="center" vertical="center"/>
    </xf>
    <xf numFmtId="0" fontId="1" fillId="15" borderId="7" xfId="0" applyFont="1" applyFill="1" applyBorder="1" applyAlignment="1">
      <alignment horizontal="center" vertical="center"/>
    </xf>
    <xf numFmtId="0" fontId="1" fillId="15" borderId="7" xfId="0" applyFont="1" applyFill="1" applyBorder="1" applyAlignment="1">
      <alignment horizontal="center"/>
    </xf>
    <xf numFmtId="0" fontId="0" fillId="2" borderId="33" xfId="0" applyFill="1" applyBorder="1"/>
    <xf numFmtId="0" fontId="0" fillId="2" borderId="5" xfId="0" applyFill="1" applyBorder="1"/>
    <xf numFmtId="0" fontId="0" fillId="2" borderId="6" xfId="0" applyFill="1" applyBorder="1"/>
    <xf numFmtId="0" fontId="0" fillId="2" borderId="24" xfId="19" applyNumberFormat="1" applyFont="1" applyFill="1" applyBorder="1" applyAlignment="1">
      <alignment horizontal="center" vertical="center"/>
    </xf>
    <xf numFmtId="0" fontId="0" fillId="2" borderId="25" xfId="19" applyNumberFormat="1" applyFont="1" applyFill="1" applyBorder="1" applyAlignment="1">
      <alignment horizontal="center" vertical="center"/>
    </xf>
    <xf numFmtId="0" fontId="0" fillId="2" borderId="26" xfId="19" applyNumberFormat="1" applyFont="1" applyFill="1" applyBorder="1" applyAlignment="1">
      <alignment horizontal="center" vertical="center"/>
    </xf>
    <xf numFmtId="0" fontId="0" fillId="2" borderId="27" xfId="19" applyNumberFormat="1" applyFont="1" applyFill="1" applyBorder="1" applyAlignment="1">
      <alignment horizontal="center" vertical="center"/>
    </xf>
    <xf numFmtId="0" fontId="0" fillId="2" borderId="28" xfId="19" applyNumberFormat="1" applyFont="1" applyFill="1" applyBorder="1" applyAlignment="1">
      <alignment horizontal="center" vertical="center"/>
    </xf>
    <xf numFmtId="0" fontId="0" fillId="2" borderId="29" xfId="19" applyNumberFormat="1" applyFont="1" applyFill="1" applyBorder="1" applyAlignment="1">
      <alignment horizontal="center" vertical="center"/>
    </xf>
    <xf numFmtId="0" fontId="0" fillId="2" borderId="30" xfId="19" applyNumberFormat="1" applyFont="1" applyFill="1" applyBorder="1" applyAlignment="1">
      <alignment horizontal="center" vertical="center"/>
    </xf>
    <xf numFmtId="0" fontId="0" fillId="2" borderId="31" xfId="19" applyNumberFormat="1" applyFont="1" applyFill="1" applyBorder="1" applyAlignment="1">
      <alignment horizontal="center" vertical="center"/>
    </xf>
    <xf numFmtId="0" fontId="0" fillId="2" borderId="32" xfId="19" applyNumberFormat="1" applyFont="1" applyFill="1" applyBorder="1" applyAlignment="1">
      <alignment horizontal="center" vertical="center"/>
    </xf>
    <xf numFmtId="0" fontId="0" fillId="2" borderId="19" xfId="0" applyFill="1" applyBorder="1"/>
    <xf numFmtId="0" fontId="41" fillId="17" borderId="17" xfId="0" applyFont="1" applyFill="1" applyBorder="1"/>
    <xf numFmtId="0" fontId="0" fillId="2" borderId="26" xfId="0" applyFill="1" applyBorder="1"/>
    <xf numFmtId="0" fontId="0" fillId="2" borderId="29" xfId="0" applyFill="1" applyBorder="1"/>
    <xf numFmtId="0" fontId="0" fillId="2" borderId="32" xfId="0" applyFill="1" applyBorder="1"/>
    <xf numFmtId="169" fontId="0" fillId="2" borderId="0" xfId="2" applyNumberFormat="1" applyFont="1" applyFill="1" applyAlignment="1">
      <alignment horizontal="center"/>
    </xf>
    <xf numFmtId="0" fontId="0" fillId="2" borderId="18" xfId="0" applyFill="1" applyBorder="1" applyAlignment="1">
      <alignment horizontal="center" wrapText="1"/>
    </xf>
    <xf numFmtId="0" fontId="0" fillId="2" borderId="0" xfId="0" applyFill="1" applyBorder="1" applyAlignment="1">
      <alignment horizontal="center" wrapText="1"/>
    </xf>
    <xf numFmtId="167" fontId="0" fillId="2" borderId="0" xfId="0" applyNumberFormat="1" applyFill="1" applyBorder="1"/>
    <xf numFmtId="167" fontId="0" fillId="2" borderId="21" xfId="0" applyNumberFormat="1" applyFill="1" applyBorder="1"/>
    <xf numFmtId="167" fontId="0" fillId="2" borderId="23" xfId="0" applyNumberFormat="1" applyFill="1" applyBorder="1"/>
    <xf numFmtId="167" fontId="0" fillId="2" borderId="21" xfId="0" applyNumberFormat="1" applyFill="1" applyBorder="1" applyAlignment="1">
      <alignment horizontal="center"/>
    </xf>
    <xf numFmtId="167" fontId="0" fillId="2" borderId="23" xfId="0" applyNumberFormat="1" applyFill="1" applyBorder="1" applyAlignment="1">
      <alignment horizontal="center"/>
    </xf>
    <xf numFmtId="0" fontId="1" fillId="10" borderId="3" xfId="0" applyFont="1" applyFill="1" applyBorder="1" applyAlignment="1">
      <alignment wrapText="1"/>
    </xf>
    <xf numFmtId="0" fontId="1" fillId="17" borderId="22" xfId="0" applyFont="1" applyFill="1" applyBorder="1" applyAlignment="1">
      <alignment horizontal="right"/>
    </xf>
    <xf numFmtId="0" fontId="1" fillId="17" borderId="20" xfId="0" applyFont="1" applyFill="1" applyBorder="1" applyAlignment="1">
      <alignment horizontal="right"/>
    </xf>
    <xf numFmtId="169" fontId="0" fillId="2" borderId="1" xfId="2" applyNumberFormat="1" applyFont="1" applyFill="1" applyBorder="1" applyAlignment="1">
      <alignment horizontal="center"/>
    </xf>
    <xf numFmtId="169" fontId="0" fillId="2" borderId="23" xfId="2" applyNumberFormat="1" applyFont="1" applyFill="1" applyBorder="1" applyAlignment="1">
      <alignment horizontal="center"/>
    </xf>
    <xf numFmtId="0" fontId="41" fillId="7" borderId="17" xfId="0" applyFont="1" applyFill="1" applyBorder="1"/>
    <xf numFmtId="0" fontId="1" fillId="7" borderId="18" xfId="0" applyFont="1" applyFill="1" applyBorder="1" applyAlignment="1">
      <alignment horizontal="center" wrapText="1"/>
    </xf>
    <xf numFmtId="0" fontId="1" fillId="7" borderId="19" xfId="0" applyFont="1" applyFill="1" applyBorder="1" applyAlignment="1">
      <alignment horizontal="center" wrapText="1"/>
    </xf>
    <xf numFmtId="0" fontId="1" fillId="7" borderId="20" xfId="0" applyFont="1" applyFill="1" applyBorder="1"/>
    <xf numFmtId="0" fontId="1" fillId="7" borderId="22" xfId="0" applyFont="1" applyFill="1" applyBorder="1"/>
    <xf numFmtId="0" fontId="1" fillId="7" borderId="4" xfId="0" applyFont="1" applyFill="1" applyBorder="1"/>
    <xf numFmtId="0" fontId="1" fillId="7" borderId="3" xfId="0" applyFont="1" applyFill="1" applyBorder="1" applyAlignment="1">
      <alignment horizontal="center"/>
    </xf>
    <xf numFmtId="0" fontId="1" fillId="7" borderId="7" xfId="0" applyFont="1" applyFill="1" applyBorder="1" applyAlignment="1">
      <alignment horizontal="center"/>
    </xf>
    <xf numFmtId="0" fontId="2" fillId="2" borderId="0" xfId="0" applyFont="1" applyFill="1" applyAlignment="1">
      <alignment horizontal="center"/>
    </xf>
    <xf numFmtId="0" fontId="52" fillId="2" borderId="0" xfId="0" applyFont="1" applyFill="1" applyAlignment="1">
      <alignment horizontal="left" indent="1"/>
    </xf>
    <xf numFmtId="0" fontId="0" fillId="2" borderId="0" xfId="0" applyFill="1" applyAlignment="1">
      <alignment wrapText="1"/>
    </xf>
    <xf numFmtId="0" fontId="1" fillId="17" borderId="2" xfId="0" applyFont="1" applyFill="1" applyBorder="1" applyAlignment="1">
      <alignment wrapText="1"/>
    </xf>
    <xf numFmtId="0" fontId="2" fillId="2" borderId="0" xfId="0" applyFont="1" applyFill="1" applyAlignment="1">
      <alignment horizontal="left" indent="1"/>
    </xf>
    <xf numFmtId="0" fontId="41" fillId="10" borderId="2" xfId="0" applyFont="1" applyFill="1" applyBorder="1"/>
    <xf numFmtId="0" fontId="0" fillId="19" borderId="2" xfId="0" applyFill="1" applyBorder="1" applyAlignment="1">
      <alignment horizontal="center"/>
    </xf>
    <xf numFmtId="0" fontId="54" fillId="2" borderId="0" xfId="0" applyFont="1" applyFill="1"/>
    <xf numFmtId="3" fontId="0" fillId="2" borderId="2" xfId="19" applyNumberFormat="1" applyFont="1" applyFill="1" applyBorder="1" applyAlignment="1">
      <alignment horizontal="center"/>
    </xf>
    <xf numFmtId="0" fontId="1" fillId="7" borderId="17" xfId="0" applyFont="1" applyFill="1" applyBorder="1"/>
    <xf numFmtId="0" fontId="1" fillId="7" borderId="4" xfId="0" applyFont="1" applyFill="1" applyBorder="1" applyAlignment="1">
      <alignment horizontal="center"/>
    </xf>
    <xf numFmtId="0" fontId="1" fillId="7" borderId="7" xfId="0" applyFont="1" applyFill="1" applyBorder="1"/>
    <xf numFmtId="14" fontId="0" fillId="2" borderId="19" xfId="0" applyNumberFormat="1" applyFill="1" applyBorder="1"/>
    <xf numFmtId="167" fontId="0" fillId="2" borderId="21" xfId="1" applyNumberFormat="1" applyFont="1" applyFill="1" applyBorder="1"/>
    <xf numFmtId="167" fontId="0" fillId="2" borderId="23" xfId="1" applyNumberFormat="1" applyFont="1" applyFill="1" applyBorder="1"/>
    <xf numFmtId="0" fontId="1" fillId="9" borderId="0" xfId="0" applyFont="1" applyFill="1" applyAlignment="1">
      <alignment horizontal="center"/>
    </xf>
    <xf numFmtId="167" fontId="0" fillId="2" borderId="26" xfId="0" applyNumberFormat="1" applyFill="1" applyBorder="1" applyAlignment="1">
      <alignment horizontal="left"/>
    </xf>
    <xf numFmtId="167" fontId="0" fillId="2" borderId="29" xfId="0" applyNumberFormat="1" applyFill="1" applyBorder="1" applyAlignment="1">
      <alignment horizontal="left"/>
    </xf>
    <xf numFmtId="167" fontId="0" fillId="2" borderId="32" xfId="0" applyNumberFormat="1" applyFill="1" applyBorder="1" applyAlignment="1">
      <alignment horizontal="left"/>
    </xf>
    <xf numFmtId="0" fontId="1" fillId="20" borderId="24" xfId="0" applyFont="1" applyFill="1" applyBorder="1"/>
    <xf numFmtId="0" fontId="1" fillId="20" borderId="27" xfId="0" applyFont="1" applyFill="1" applyBorder="1"/>
    <xf numFmtId="0" fontId="1" fillId="20" borderId="30" xfId="0" applyFont="1" applyFill="1" applyBorder="1"/>
    <xf numFmtId="3" fontId="0" fillId="2" borderId="2" xfId="0" applyNumberFormat="1" applyFill="1" applyBorder="1" applyAlignment="1">
      <alignment horizontal="center"/>
    </xf>
    <xf numFmtId="0" fontId="1" fillId="20" borderId="2" xfId="0" applyFont="1" applyFill="1" applyBorder="1"/>
    <xf numFmtId="0" fontId="1" fillId="14" borderId="2" xfId="0" applyFont="1" applyFill="1" applyBorder="1" applyAlignment="1">
      <alignment horizontal="center"/>
    </xf>
    <xf numFmtId="0" fontId="1" fillId="14" borderId="0" xfId="0" applyFont="1" applyFill="1"/>
    <xf numFmtId="0" fontId="1" fillId="14" borderId="4" xfId="0" applyFont="1" applyFill="1" applyBorder="1" applyAlignment="1">
      <alignment horizontal="center"/>
    </xf>
    <xf numFmtId="0" fontId="1" fillId="14" borderId="3" xfId="0" applyFont="1" applyFill="1" applyBorder="1" applyAlignment="1">
      <alignment horizontal="center"/>
    </xf>
    <xf numFmtId="0" fontId="1" fillId="14" borderId="7" xfId="0" applyFont="1" applyFill="1" applyBorder="1" applyAlignment="1">
      <alignment horizontal="center"/>
    </xf>
    <xf numFmtId="164" fontId="0" fillId="2" borderId="26" xfId="0" applyNumberFormat="1" applyFill="1" applyBorder="1" applyAlignment="1">
      <alignment horizontal="center"/>
    </xf>
    <xf numFmtId="164" fontId="0" fillId="2" borderId="29" xfId="0" applyNumberFormat="1" applyFill="1" applyBorder="1" applyAlignment="1">
      <alignment horizontal="center"/>
    </xf>
    <xf numFmtId="164" fontId="0" fillId="2" borderId="32" xfId="0" applyNumberFormat="1" applyFill="1" applyBorder="1" applyAlignment="1">
      <alignment horizontal="center"/>
    </xf>
    <xf numFmtId="0" fontId="2" fillId="2" borderId="0" xfId="0" applyFont="1" applyFill="1" applyAlignment="1">
      <alignment horizontal="center"/>
    </xf>
    <xf numFmtId="0" fontId="1" fillId="14" borderId="4" xfId="0" applyFont="1" applyFill="1" applyBorder="1" applyAlignment="1">
      <alignment horizontal="center"/>
    </xf>
    <xf numFmtId="0" fontId="1" fillId="14" borderId="7" xfId="0" applyFont="1" applyFill="1" applyBorder="1" applyAlignment="1">
      <alignment horizontal="center"/>
    </xf>
    <xf numFmtId="0" fontId="0" fillId="2" borderId="2" xfId="0" applyFont="1" applyFill="1" applyBorder="1" applyAlignment="1">
      <alignment horizontal="center"/>
    </xf>
    <xf numFmtId="0" fontId="4" fillId="21" borderId="0" xfId="0" applyFont="1" applyFill="1"/>
    <xf numFmtId="0" fontId="1" fillId="16" borderId="17" xfId="0" applyFont="1" applyFill="1" applyBorder="1"/>
    <xf numFmtId="0" fontId="1" fillId="16" borderId="20" xfId="0" applyFont="1" applyFill="1" applyBorder="1"/>
    <xf numFmtId="0" fontId="1" fillId="16" borderId="22" xfId="0" applyFont="1" applyFill="1" applyBorder="1"/>
    <xf numFmtId="0" fontId="0" fillId="2" borderId="0" xfId="0" applyFont="1" applyFill="1"/>
    <xf numFmtId="0" fontId="0" fillId="2" borderId="0" xfId="0" applyFill="1" applyAlignment="1"/>
    <xf numFmtId="0" fontId="1" fillId="10" borderId="20" xfId="0" applyFont="1" applyFill="1" applyBorder="1"/>
    <xf numFmtId="0" fontId="1" fillId="10" borderId="22" xfId="0" applyFont="1" applyFill="1" applyBorder="1"/>
    <xf numFmtId="0" fontId="1" fillId="10" borderId="17" xfId="0" applyFont="1" applyFill="1" applyBorder="1"/>
    <xf numFmtId="0" fontId="1" fillId="2" borderId="0" xfId="0" applyFont="1" applyFill="1" applyBorder="1" applyAlignment="1">
      <alignment wrapText="1"/>
    </xf>
    <xf numFmtId="0" fontId="55" fillId="2" borderId="0" xfId="0" applyFont="1" applyFill="1"/>
    <xf numFmtId="0" fontId="56" fillId="2" borderId="0" xfId="0" applyFont="1" applyFill="1"/>
    <xf numFmtId="0" fontId="1" fillId="21" borderId="4" xfId="0" applyFont="1" applyFill="1" applyBorder="1" applyAlignment="1">
      <alignment horizontal="center" wrapText="1"/>
    </xf>
    <xf numFmtId="0" fontId="1" fillId="21" borderId="7" xfId="0" applyFont="1" applyFill="1" applyBorder="1" applyAlignment="1">
      <alignment horizontal="center"/>
    </xf>
    <xf numFmtId="0" fontId="1" fillId="21" borderId="2" xfId="0" applyFont="1" applyFill="1" applyBorder="1" applyAlignment="1">
      <alignment horizontal="center"/>
    </xf>
    <xf numFmtId="0" fontId="1" fillId="21" borderId="4" xfId="0" applyFont="1" applyFill="1" applyBorder="1"/>
    <xf numFmtId="0" fontId="57" fillId="2" borderId="0" xfId="0" applyFont="1" applyFill="1"/>
    <xf numFmtId="0" fontId="58" fillId="2" borderId="0" xfId="0" applyFont="1" applyFill="1"/>
    <xf numFmtId="0" fontId="1" fillId="14" borderId="19" xfId="0" applyFont="1" applyFill="1" applyBorder="1" applyAlignment="1">
      <alignment horizontal="center"/>
    </xf>
    <xf numFmtId="0" fontId="41" fillId="22" borderId="2" xfId="0" applyFont="1" applyFill="1" applyBorder="1" applyAlignment="1">
      <alignment horizontal="center"/>
    </xf>
    <xf numFmtId="0" fontId="1" fillId="22" borderId="2" xfId="0" applyFont="1" applyFill="1" applyBorder="1"/>
    <xf numFmtId="0" fontId="1" fillId="22" borderId="2" xfId="0" applyFont="1" applyFill="1" applyBorder="1" applyAlignment="1">
      <alignment horizontal="center"/>
    </xf>
    <xf numFmtId="14" fontId="1" fillId="22" borderId="2" xfId="0" applyNumberFormat="1" applyFont="1" applyFill="1" applyBorder="1" applyAlignment="1">
      <alignment horizontal="center"/>
    </xf>
    <xf numFmtId="0" fontId="1" fillId="9" borderId="2" xfId="0" applyFont="1" applyFill="1" applyBorder="1" applyAlignment="1">
      <alignment vertical="center" wrapText="1"/>
    </xf>
    <xf numFmtId="0" fontId="1" fillId="9" borderId="0" xfId="0" applyFont="1" applyFill="1" applyAlignment="1">
      <alignment horizontal="center" wrapText="1"/>
    </xf>
    <xf numFmtId="0" fontId="1" fillId="21" borderId="3" xfId="0" applyFont="1" applyFill="1" applyBorder="1" applyAlignment="1">
      <alignment horizontal="center"/>
    </xf>
    <xf numFmtId="0" fontId="1" fillId="21" borderId="17" xfId="0" applyFont="1" applyFill="1" applyBorder="1"/>
    <xf numFmtId="0" fontId="1" fillId="21" borderId="22" xfId="0" applyFont="1" applyFill="1" applyBorder="1"/>
    <xf numFmtId="0" fontId="1" fillId="21" borderId="3" xfId="0" applyFont="1" applyFill="1" applyBorder="1" applyAlignment="1">
      <alignment horizontal="right"/>
    </xf>
    <xf numFmtId="0" fontId="0" fillId="2" borderId="3" xfId="0" applyFill="1" applyBorder="1" applyAlignment="1">
      <alignment horizontal="center"/>
    </xf>
    <xf numFmtId="167" fontId="0" fillId="2" borderId="21" xfId="1" applyNumberFormat="1" applyFont="1" applyFill="1" applyBorder="1" applyAlignment="1">
      <alignment horizontal="center"/>
    </xf>
    <xf numFmtId="167" fontId="0" fillId="2" borderId="23" xfId="1" applyNumberFormat="1" applyFont="1" applyFill="1" applyBorder="1" applyAlignment="1">
      <alignment horizontal="center"/>
    </xf>
    <xf numFmtId="0" fontId="0" fillId="23" borderId="17" xfId="0" applyFill="1" applyBorder="1"/>
    <xf numFmtId="0" fontId="0" fillId="23" borderId="20" xfId="0" applyFill="1" applyBorder="1"/>
    <xf numFmtId="0" fontId="0" fillId="23" borderId="22" xfId="0" applyFill="1" applyBorder="1"/>
    <xf numFmtId="0" fontId="0" fillId="2" borderId="0" xfId="0" applyFont="1" applyFill="1" applyAlignment="1">
      <alignment horizontal="center"/>
    </xf>
    <xf numFmtId="0" fontId="1" fillId="7" borderId="2"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4" xfId="0" applyFont="1" applyFill="1" applyBorder="1" applyAlignment="1">
      <alignment horizontal="center"/>
    </xf>
    <xf numFmtId="0" fontId="1" fillId="10" borderId="33" xfId="0" applyFont="1" applyFill="1" applyBorder="1" applyAlignment="1">
      <alignment horizontal="center"/>
    </xf>
    <xf numFmtId="0" fontId="1" fillId="21" borderId="3" xfId="0" applyFont="1" applyFill="1" applyBorder="1"/>
    <xf numFmtId="0" fontId="1" fillId="14" borderId="17" xfId="0" applyFont="1" applyFill="1" applyBorder="1"/>
    <xf numFmtId="0" fontId="1" fillId="14" borderId="18" xfId="0" applyFont="1" applyFill="1" applyBorder="1"/>
    <xf numFmtId="0" fontId="0" fillId="2" borderId="35" xfId="0" applyFill="1" applyBorder="1"/>
    <xf numFmtId="0" fontId="0" fillId="2" borderId="36" xfId="0" applyFill="1" applyBorder="1" applyAlignment="1">
      <alignment horizontal="center"/>
    </xf>
    <xf numFmtId="0" fontId="0" fillId="2" borderId="28" xfId="0" applyFill="1" applyBorder="1"/>
    <xf numFmtId="0" fontId="0" fillId="2" borderId="31" xfId="0" applyFill="1" applyBorder="1"/>
    <xf numFmtId="0" fontId="59" fillId="2" borderId="34" xfId="20" applyFill="1" applyBorder="1"/>
    <xf numFmtId="0" fontId="59" fillId="2" borderId="0" xfId="20" applyFill="1"/>
    <xf numFmtId="0" fontId="59" fillId="2" borderId="27" xfId="20" applyFill="1" applyBorder="1"/>
    <xf numFmtId="0" fontId="59" fillId="2" borderId="30" xfId="20" applyFill="1" applyBorder="1"/>
    <xf numFmtId="0" fontId="2" fillId="12" borderId="0" xfId="0" applyFont="1" applyFill="1"/>
    <xf numFmtId="0" fontId="8" fillId="2" borderId="0" xfId="20" applyFont="1" applyFill="1"/>
    <xf numFmtId="0" fontId="52" fillId="2" borderId="0" xfId="0" applyFont="1" applyFill="1" applyAlignment="1">
      <alignment horizontal="center"/>
    </xf>
    <xf numFmtId="167" fontId="0" fillId="2" borderId="0" xfId="0" applyNumberFormat="1" applyFill="1" applyBorder="1" applyAlignment="1">
      <alignment horizontal="center"/>
    </xf>
    <xf numFmtId="0" fontId="1" fillId="17" borderId="18" xfId="0" applyFont="1" applyFill="1" applyBorder="1" applyAlignment="1">
      <alignment horizontal="center"/>
    </xf>
    <xf numFmtId="0" fontId="1" fillId="17" borderId="19" xfId="0" applyFont="1" applyFill="1" applyBorder="1" applyAlignment="1">
      <alignment horizontal="center"/>
    </xf>
    <xf numFmtId="167" fontId="0" fillId="2" borderId="1" xfId="0" applyNumberFormat="1" applyFill="1" applyBorder="1" applyAlignment="1">
      <alignment horizontal="center"/>
    </xf>
    <xf numFmtId="0" fontId="1" fillId="7" borderId="18" xfId="0" applyFont="1" applyFill="1" applyBorder="1" applyAlignment="1">
      <alignment horizontal="center"/>
    </xf>
    <xf numFmtId="0" fontId="1" fillId="7" borderId="19" xfId="0" applyFont="1" applyFill="1" applyBorder="1" applyAlignment="1">
      <alignment horizontal="center"/>
    </xf>
    <xf numFmtId="164" fontId="2" fillId="6" borderId="2" xfId="0" applyNumberFormat="1" applyFont="1" applyFill="1" applyBorder="1" applyAlignment="1">
      <alignment vertical="center" wrapText="1"/>
    </xf>
    <xf numFmtId="167" fontId="0" fillId="2" borderId="2" xfId="0" applyNumberFormat="1" applyFill="1" applyBorder="1" applyAlignment="1">
      <alignment horizontal="center"/>
    </xf>
    <xf numFmtId="164" fontId="7" fillId="12" borderId="0" xfId="0" applyNumberFormat="1" applyFont="1" applyFill="1" applyBorder="1" applyAlignment="1">
      <alignment horizontal="center" vertical="center" wrapText="1"/>
    </xf>
    <xf numFmtId="0" fontId="8" fillId="2" borderId="17" xfId="0" applyFont="1" applyFill="1" applyBorder="1" applyAlignment="1">
      <alignment horizontal="center"/>
    </xf>
    <xf numFmtId="164" fontId="0" fillId="2" borderId="19" xfId="0" applyNumberFormat="1" applyFill="1" applyBorder="1" applyAlignment="1">
      <alignment horizontal="center"/>
    </xf>
    <xf numFmtId="0" fontId="8" fillId="2" borderId="20" xfId="0" applyFont="1" applyFill="1" applyBorder="1" applyAlignment="1">
      <alignment horizontal="center"/>
    </xf>
    <xf numFmtId="0" fontId="8" fillId="2" borderId="22" xfId="0"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xf>
    <xf numFmtId="0" fontId="1" fillId="21" borderId="2" xfId="0" applyFont="1" applyFill="1" applyBorder="1"/>
    <xf numFmtId="0" fontId="0" fillId="2" borderId="4" xfId="0" applyFill="1" applyBorder="1" applyAlignment="1">
      <alignment horizontal="center"/>
    </xf>
    <xf numFmtId="0" fontId="0" fillId="2" borderId="33" xfId="0" applyFill="1" applyBorder="1" applyAlignment="1">
      <alignment horizontal="center"/>
    </xf>
    <xf numFmtId="0" fontId="1" fillId="2" borderId="0" xfId="0" applyFont="1" applyFill="1" applyBorder="1"/>
    <xf numFmtId="0" fontId="1" fillId="10" borderId="1" xfId="0" applyFont="1" applyFill="1" applyBorder="1" applyAlignment="1">
      <alignment horizontal="center"/>
    </xf>
    <xf numFmtId="0" fontId="2" fillId="2" borderId="1" xfId="0" applyFont="1" applyFill="1" applyBorder="1" applyAlignment="1">
      <alignment horizontal="center"/>
    </xf>
    <xf numFmtId="0" fontId="1" fillId="14" borderId="2" xfId="0" applyFont="1" applyFill="1" applyBorder="1" applyAlignment="1">
      <alignment horizontal="center" vertical="center" wrapText="1"/>
    </xf>
    <xf numFmtId="0" fontId="28" fillId="2" borderId="0" xfId="0" applyFont="1" applyFill="1" applyAlignment="1">
      <alignment horizontal="left" vertical="top" wrapText="1"/>
    </xf>
    <xf numFmtId="0" fontId="1" fillId="14" borderId="2" xfId="0" applyFont="1" applyFill="1" applyBorder="1" applyAlignment="1">
      <alignment horizontal="right" vertical="center" wrapText="1"/>
    </xf>
    <xf numFmtId="0" fontId="1" fillId="9" borderId="17" xfId="0" applyFont="1" applyFill="1" applyBorder="1" applyAlignment="1">
      <alignment horizontal="center"/>
    </xf>
    <xf numFmtId="0" fontId="1" fillId="9" borderId="19" xfId="0" applyFont="1" applyFill="1" applyBorder="1" applyAlignment="1">
      <alignment horizont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24" borderId="0" xfId="0" applyFill="1" applyAlignment="1">
      <alignment horizontal="left" vertical="center" wrapText="1"/>
    </xf>
    <xf numFmtId="0" fontId="0" fillId="24" borderId="0" xfId="0" applyFill="1" applyAlignment="1">
      <alignment horizontal="left" vertical="center"/>
    </xf>
    <xf numFmtId="0" fontId="23" fillId="0" borderId="0" xfId="18" applyFont="1" applyAlignment="1">
      <alignment horizontal="left" vertical="top" wrapText="1" shrinkToFit="1"/>
    </xf>
    <xf numFmtId="0" fontId="14" fillId="0" borderId="0" xfId="0" applyFont="1" applyAlignment="1">
      <alignment horizontal="left" vertical="top" wrapText="1" shrinkToFit="1"/>
    </xf>
    <xf numFmtId="0" fontId="14" fillId="0" borderId="0" xfId="18" applyFont="1" applyAlignment="1">
      <alignment horizontal="left" vertical="top" wrapText="1" shrinkToFit="1"/>
    </xf>
    <xf numFmtId="0" fontId="20" fillId="0" borderId="0" xfId="18" applyFont="1" applyAlignment="1">
      <alignment horizontal="left" vertical="top" shrinkToFit="1"/>
    </xf>
    <xf numFmtId="0" fontId="0" fillId="0" borderId="0" xfId="0" applyAlignment="1">
      <alignment horizontal="left" vertical="top" shrinkToFit="1"/>
    </xf>
    <xf numFmtId="168" fontId="21" fillId="5" borderId="1" xfId="18" applyNumberFormat="1" applyFont="1" applyFill="1" applyBorder="1" applyAlignment="1">
      <alignment horizontal="left" vertical="top" wrapText="1" shrinkToFit="1"/>
    </xf>
    <xf numFmtId="0" fontId="0" fillId="0" borderId="1" xfId="0" applyBorder="1" applyAlignment="1">
      <alignment horizontal="left" vertical="top" wrapText="1" shrinkToFit="1"/>
    </xf>
    <xf numFmtId="0" fontId="23" fillId="0" borderId="0" xfId="18" applyFont="1" applyBorder="1" applyAlignment="1">
      <alignment horizontal="left" vertical="top" wrapText="1" shrinkToFit="1"/>
    </xf>
    <xf numFmtId="0" fontId="14" fillId="0" borderId="0" xfId="0" applyFont="1" applyBorder="1" applyAlignment="1">
      <alignment horizontal="left" vertical="top" wrapText="1" shrinkToFit="1"/>
    </xf>
    <xf numFmtId="0" fontId="8" fillId="24" borderId="0" xfId="0" applyFont="1" applyFill="1" applyAlignment="1">
      <alignment horizontal="left" wrapText="1"/>
    </xf>
    <xf numFmtId="0" fontId="7" fillId="24" borderId="0" xfId="0" applyFont="1" applyFill="1" applyAlignment="1">
      <alignment horizontal="left" wrapText="1"/>
    </xf>
    <xf numFmtId="0" fontId="1" fillId="10" borderId="17" xfId="0" applyFont="1" applyFill="1" applyBorder="1" applyAlignment="1">
      <alignment horizontal="center"/>
    </xf>
    <xf numFmtId="0" fontId="1" fillId="10" borderId="19" xfId="0" applyFont="1" applyFill="1" applyBorder="1" applyAlignment="1">
      <alignment horizontal="center"/>
    </xf>
    <xf numFmtId="0" fontId="1" fillId="15" borderId="33" xfId="0" applyFont="1" applyFill="1" applyBorder="1" applyAlignment="1">
      <alignment horizontal="center"/>
    </xf>
    <xf numFmtId="0" fontId="1" fillId="15" borderId="6" xfId="0" applyFont="1" applyFill="1" applyBorder="1" applyAlignment="1">
      <alignment horizontal="center"/>
    </xf>
    <xf numFmtId="0" fontId="1" fillId="15" borderId="3" xfId="0" applyFont="1" applyFill="1" applyBorder="1" applyAlignment="1">
      <alignment horizontal="center"/>
    </xf>
    <xf numFmtId="0" fontId="1" fillId="15" borderId="7" xfId="0" applyFont="1" applyFill="1" applyBorder="1" applyAlignment="1">
      <alignment horizontal="center"/>
    </xf>
    <xf numFmtId="0" fontId="1" fillId="10" borderId="18" xfId="0" applyFont="1" applyFill="1" applyBorder="1" applyAlignment="1">
      <alignment horizontal="center"/>
    </xf>
    <xf numFmtId="0" fontId="1" fillId="14" borderId="18" xfId="0" applyFont="1" applyFill="1" applyBorder="1" applyAlignment="1">
      <alignment horizontal="center"/>
    </xf>
    <xf numFmtId="0" fontId="1" fillId="14" borderId="0" xfId="0" applyFont="1" applyFill="1" applyBorder="1" applyAlignment="1">
      <alignment horizontal="center"/>
    </xf>
    <xf numFmtId="0" fontId="1" fillId="14" borderId="1" xfId="0" applyFont="1" applyFill="1" applyBorder="1" applyAlignment="1">
      <alignment horizontal="center"/>
    </xf>
    <xf numFmtId="0" fontId="1" fillId="14" borderId="17" xfId="0" applyFont="1" applyFill="1" applyBorder="1" applyAlignment="1">
      <alignment horizontal="center" vertical="center"/>
    </xf>
    <xf numFmtId="0" fontId="1" fillId="14" borderId="18" xfId="0" applyFont="1" applyFill="1" applyBorder="1" applyAlignment="1">
      <alignment horizontal="center" vertical="center"/>
    </xf>
    <xf numFmtId="0" fontId="1" fillId="14" borderId="19" xfId="0" applyFont="1" applyFill="1" applyBorder="1" applyAlignment="1">
      <alignment horizontal="center" vertical="center"/>
    </xf>
    <xf numFmtId="0" fontId="1" fillId="14" borderId="22"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23" xfId="0" applyFont="1" applyFill="1" applyBorder="1" applyAlignment="1">
      <alignment horizontal="center" vertical="center"/>
    </xf>
    <xf numFmtId="0" fontId="1" fillId="8" borderId="2" xfId="0" applyFont="1" applyFill="1" applyBorder="1" applyAlignment="1">
      <alignment horizontal="center" vertical="center"/>
    </xf>
    <xf numFmtId="0" fontId="1" fillId="14" borderId="17" xfId="0" applyFont="1" applyFill="1" applyBorder="1" applyAlignment="1">
      <alignment horizontal="center"/>
    </xf>
    <xf numFmtId="0" fontId="1" fillId="14" borderId="20" xfId="0" applyFont="1" applyFill="1" applyBorder="1" applyAlignment="1">
      <alignment horizontal="center"/>
    </xf>
    <xf numFmtId="0" fontId="1" fillId="14" borderId="22" xfId="0" applyFont="1" applyFill="1" applyBorder="1" applyAlignment="1">
      <alignment horizontal="center"/>
    </xf>
    <xf numFmtId="0" fontId="7" fillId="12" borderId="17" xfId="0" applyFont="1" applyFill="1" applyBorder="1" applyAlignment="1">
      <alignment horizontal="center" vertical="center"/>
    </xf>
    <xf numFmtId="0" fontId="7" fillId="12" borderId="18" xfId="0" applyFont="1" applyFill="1" applyBorder="1" applyAlignment="1">
      <alignment horizontal="center" vertical="center"/>
    </xf>
    <xf numFmtId="0" fontId="7" fillId="12" borderId="19" xfId="0" applyFont="1" applyFill="1" applyBorder="1" applyAlignment="1">
      <alignment horizontal="center" vertical="center"/>
    </xf>
    <xf numFmtId="0" fontId="2" fillId="12" borderId="17"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19" xfId="0" applyFont="1" applyFill="1" applyBorder="1" applyAlignment="1">
      <alignment horizontal="center" vertical="center"/>
    </xf>
    <xf numFmtId="0" fontId="1" fillId="10" borderId="22" xfId="0" applyFont="1" applyFill="1" applyBorder="1" applyAlignment="1">
      <alignment horizontal="center"/>
    </xf>
    <xf numFmtId="0" fontId="1" fillId="14" borderId="20" xfId="0" applyFont="1" applyFill="1" applyBorder="1" applyAlignment="1">
      <alignment horizontal="center" vertical="center"/>
    </xf>
    <xf numFmtId="0" fontId="1" fillId="14" borderId="0" xfId="0" applyFont="1" applyFill="1" applyBorder="1" applyAlignment="1">
      <alignment horizontal="center" vertical="center"/>
    </xf>
    <xf numFmtId="0" fontId="1" fillId="14" borderId="21" xfId="0" applyFont="1" applyFill="1" applyBorder="1" applyAlignment="1">
      <alignment horizontal="center" vertical="center"/>
    </xf>
    <xf numFmtId="0" fontId="1" fillId="14" borderId="19" xfId="0" applyFont="1" applyFill="1" applyBorder="1" applyAlignment="1">
      <alignment horizontal="center"/>
    </xf>
    <xf numFmtId="0" fontId="1" fillId="14" borderId="21" xfId="0" applyFont="1" applyFill="1" applyBorder="1" applyAlignment="1">
      <alignment horizontal="center"/>
    </xf>
    <xf numFmtId="0" fontId="1" fillId="14" borderId="23" xfId="0" applyFont="1" applyFill="1" applyBorder="1" applyAlignment="1">
      <alignment horizontal="center"/>
    </xf>
    <xf numFmtId="167" fontId="61" fillId="25" borderId="0" xfId="0" applyNumberFormat="1" applyFont="1" applyFill="1" applyAlignment="1">
      <alignment horizontal="left" vertical="center" wrapText="1"/>
    </xf>
    <xf numFmtId="0" fontId="1" fillId="10" borderId="2" xfId="0" applyFont="1" applyFill="1" applyBorder="1" applyAlignment="1">
      <alignment horizontal="center"/>
    </xf>
    <xf numFmtId="0" fontId="1" fillId="14" borderId="4" xfId="0" applyFont="1" applyFill="1" applyBorder="1" applyAlignment="1">
      <alignment horizontal="center"/>
    </xf>
    <xf numFmtId="0" fontId="1" fillId="14" borderId="7" xfId="0" applyFont="1" applyFill="1" applyBorder="1" applyAlignment="1">
      <alignment horizontal="center"/>
    </xf>
    <xf numFmtId="0" fontId="1" fillId="16" borderId="4" xfId="0" applyFont="1" applyFill="1" applyBorder="1" applyAlignment="1">
      <alignment horizontal="center"/>
    </xf>
    <xf numFmtId="0" fontId="1" fillId="16" borderId="7" xfId="0" applyFont="1" applyFill="1" applyBorder="1" applyAlignment="1">
      <alignment horizontal="center"/>
    </xf>
    <xf numFmtId="0" fontId="57" fillId="2" borderId="0" xfId="0" applyFont="1" applyFill="1" applyAlignment="1">
      <alignment horizontal="center"/>
    </xf>
    <xf numFmtId="0" fontId="2" fillId="24" borderId="0" xfId="0" applyFont="1" applyFill="1" applyAlignment="1">
      <alignment horizontal="left" wrapText="1" indent="1"/>
    </xf>
    <xf numFmtId="0" fontId="1" fillId="10" borderId="17" xfId="0" applyFont="1" applyFill="1" applyBorder="1" applyAlignment="1">
      <alignment horizontal="center" wrapText="1"/>
    </xf>
    <xf numFmtId="0" fontId="1" fillId="10" borderId="19" xfId="0" applyFont="1" applyFill="1" applyBorder="1" applyAlignment="1">
      <alignment horizontal="center" wrapText="1"/>
    </xf>
    <xf numFmtId="0" fontId="36" fillId="2" borderId="0" xfId="0" applyFont="1" applyFill="1" applyAlignment="1">
      <alignment horizontal="left" vertical="top" wrapText="1"/>
    </xf>
    <xf numFmtId="0" fontId="1" fillId="9" borderId="2" xfId="0" applyFont="1" applyFill="1" applyBorder="1" applyAlignment="1">
      <alignment horizontal="center"/>
    </xf>
    <xf numFmtId="0" fontId="1" fillId="9" borderId="2" xfId="0" applyFont="1" applyFill="1" applyBorder="1" applyAlignment="1">
      <alignment horizontal="center" vertical="center" wrapText="1"/>
    </xf>
    <xf numFmtId="0" fontId="33" fillId="2" borderId="0" xfId="0" applyFont="1" applyFill="1" applyAlignment="1">
      <alignment horizontal="left" wrapText="1"/>
    </xf>
    <xf numFmtId="0" fontId="60" fillId="2" borderId="0" xfId="0" applyFont="1" applyFill="1" applyAlignment="1">
      <alignment horizontal="left" vertical="top" wrapText="1"/>
    </xf>
  </cellXfs>
  <cellStyles count="21">
    <cellStyle name="Comma" xfId="19" builtinId="3"/>
    <cellStyle name="Currency" xfId="1" builtinId="4"/>
    <cellStyle name="Hyperlink" xfId="20" builtinId="8"/>
    <cellStyle name="Normal" xfId="0" builtinId="0"/>
    <cellStyle name="Normal 2" xfId="4"/>
    <cellStyle name="Normal 2 2" xfId="14"/>
    <cellStyle name="Normal 2 3" xfId="16"/>
    <cellStyle name="Normal 3" xfId="5"/>
    <cellStyle name="Normal 3 2" xfId="6"/>
    <cellStyle name="Normal 3 3" xfId="15"/>
    <cellStyle name="Normal 3 4" xfId="17"/>
    <cellStyle name="Normal 4" xfId="7"/>
    <cellStyle name="Normal 4 2" xfId="8"/>
    <cellStyle name="Normal 4 2 2" xfId="9"/>
    <cellStyle name="Normal 4 3" xfId="10"/>
    <cellStyle name="Normal 5" xfId="11"/>
    <cellStyle name="Normal 5 2" xfId="12"/>
    <cellStyle name="Normal 6" xfId="13"/>
    <cellStyle name="Normal 7" xfId="3"/>
    <cellStyle name="Normal_SAS_NAICS48-remove" xfId="18"/>
    <cellStyle name="Percent" xfId="2"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Monthly Sales</a:t>
            </a:r>
          </a:p>
        </c:rich>
      </c:tx>
      <c:overlay val="0"/>
    </c:title>
    <c:autoTitleDeleted val="0"/>
    <c:plotArea>
      <c:layout/>
      <c:barChart>
        <c:barDir val="col"/>
        <c:grouping val="clustered"/>
        <c:varyColors val="0"/>
        <c:ser>
          <c:idx val="0"/>
          <c:order val="0"/>
          <c:tx>
            <c:strRef>
              <c:f>'Ref Tools - Offset'!$B$118:$C$118</c:f>
              <c:strCache>
                <c:ptCount val="1"/>
                <c:pt idx="0">
                  <c:v>Monthly Sales</c:v>
                </c:pt>
              </c:strCache>
            </c:strRef>
          </c:tx>
          <c:invertIfNegative val="0"/>
          <c:cat>
            <c:strRef>
              <c:f>'Ref Tools - Offset'!$B$119:$B$130</c:f>
              <c:strCache>
                <c:ptCount val="12"/>
                <c:pt idx="0">
                  <c:v>Jan</c:v>
                </c:pt>
                <c:pt idx="1">
                  <c:v>Feb</c:v>
                </c:pt>
                <c:pt idx="2">
                  <c:v>Mar</c:v>
                </c:pt>
                <c:pt idx="3">
                  <c:v>Apr</c:v>
                </c:pt>
                <c:pt idx="4">
                  <c:v>May</c:v>
                </c:pt>
                <c:pt idx="5">
                  <c:v>Jun</c:v>
                </c:pt>
                <c:pt idx="6">
                  <c:v>July</c:v>
                </c:pt>
                <c:pt idx="7">
                  <c:v>Aug</c:v>
                </c:pt>
                <c:pt idx="8">
                  <c:v>Sept</c:v>
                </c:pt>
                <c:pt idx="9">
                  <c:v>Oct</c:v>
                </c:pt>
                <c:pt idx="10">
                  <c:v>Nov</c:v>
                </c:pt>
                <c:pt idx="11">
                  <c:v>Dec</c:v>
                </c:pt>
              </c:strCache>
            </c:strRef>
          </c:cat>
          <c:val>
            <c:numRef>
              <c:f>'Ref Tools - Offset'!$C$119:$C$130</c:f>
              <c:numCache>
                <c:formatCode>"$"#,##0</c:formatCode>
                <c:ptCount val="12"/>
              </c:numCache>
            </c:numRef>
          </c:val>
        </c:ser>
        <c:dLbls>
          <c:showLegendKey val="0"/>
          <c:showVal val="0"/>
          <c:showCatName val="0"/>
          <c:showSerName val="0"/>
          <c:showPercent val="0"/>
          <c:showBubbleSize val="0"/>
        </c:dLbls>
        <c:gapWidth val="150"/>
        <c:axId val="112142208"/>
        <c:axId val="112143744"/>
      </c:barChart>
      <c:catAx>
        <c:axId val="112142208"/>
        <c:scaling>
          <c:orientation val="minMax"/>
        </c:scaling>
        <c:delete val="0"/>
        <c:axPos val="b"/>
        <c:majorTickMark val="out"/>
        <c:minorTickMark val="none"/>
        <c:tickLblPos val="nextTo"/>
        <c:txPr>
          <a:bodyPr/>
          <a:lstStyle/>
          <a:p>
            <a:pPr>
              <a:defRPr>
                <a:solidFill>
                  <a:schemeClr val="bg1"/>
                </a:solidFill>
              </a:defRPr>
            </a:pPr>
            <a:endParaRPr lang="en-US"/>
          </a:p>
        </c:txPr>
        <c:crossAx val="112143744"/>
        <c:crosses val="autoZero"/>
        <c:auto val="1"/>
        <c:lblAlgn val="ctr"/>
        <c:lblOffset val="100"/>
        <c:noMultiLvlLbl val="0"/>
      </c:catAx>
      <c:valAx>
        <c:axId val="112143744"/>
        <c:scaling>
          <c:orientation val="minMax"/>
        </c:scaling>
        <c:delete val="0"/>
        <c:axPos val="l"/>
        <c:majorGridlines/>
        <c:numFmt formatCode="&quot;$&quot;#,##0" sourceLinked="1"/>
        <c:majorTickMark val="out"/>
        <c:minorTickMark val="none"/>
        <c:tickLblPos val="nextTo"/>
        <c:txPr>
          <a:bodyPr/>
          <a:lstStyle/>
          <a:p>
            <a:pPr>
              <a:defRPr>
                <a:solidFill>
                  <a:schemeClr val="bg1"/>
                </a:solidFill>
              </a:defRPr>
            </a:pPr>
            <a:endParaRPr lang="en-US"/>
          </a:p>
        </c:txPr>
        <c:crossAx val="112142208"/>
        <c:crosses val="autoZero"/>
        <c:crossBetween val="between"/>
      </c:valAx>
      <c:spPr>
        <a:solidFill>
          <a:schemeClr val="tx1">
            <a:lumMod val="75000"/>
            <a:lumOff val="25000"/>
          </a:schemeClr>
        </a:solidFill>
      </c:spPr>
    </c:plotArea>
    <c:plotVisOnly val="1"/>
    <c:dispBlanksAs val="gap"/>
    <c:showDLblsOverMax val="0"/>
  </c:chart>
  <c:spPr>
    <a:solidFill>
      <a:schemeClr val="tx1">
        <a:lumMod val="75000"/>
        <a:lumOff val="25000"/>
      </a:schemeClr>
    </a:solidFill>
    <a:ln>
      <a:noFill/>
    </a:ln>
    <a:effectLst/>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C$11" fmlaRange="$G$15:$G$16" noThreeD="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10</xdr:row>
          <xdr:rowOff>28575</xdr:rowOff>
        </xdr:from>
        <xdr:to>
          <xdr:col>4</xdr:col>
          <xdr:colOff>47625</xdr:colOff>
          <xdr:row>11</xdr:row>
          <xdr:rowOff>47625</xdr:rowOff>
        </xdr:to>
        <xdr:sp macro="" textlink="">
          <xdr:nvSpPr>
            <xdr:cNvPr id="12289" name="Drop Down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xdr:from>
      <xdr:col>3</xdr:col>
      <xdr:colOff>47625</xdr:colOff>
      <xdr:row>117</xdr:row>
      <xdr:rowOff>9525</xdr:rowOff>
    </xdr:from>
    <xdr:to>
      <xdr:col>8</xdr:col>
      <xdr:colOff>85725</xdr:colOff>
      <xdr:row>130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25"/>
  <sheetViews>
    <sheetView showRowColHeaders="0" tabSelected="1" zoomScaleNormal="100" workbookViewId="0"/>
  </sheetViews>
  <sheetFormatPr defaultRowHeight="15" x14ac:dyDescent="0.25"/>
  <cols>
    <col min="1" max="1" width="2.7109375" style="27" customWidth="1"/>
    <col min="2" max="2" width="33.85546875" style="27" customWidth="1"/>
    <col min="3" max="3" width="62.7109375" style="27" customWidth="1"/>
    <col min="4" max="4" width="19.7109375" style="29" bestFit="1" customWidth="1"/>
    <col min="5" max="5" width="9.140625" style="27"/>
    <col min="6" max="6" width="9.140625" style="78"/>
    <col min="7" max="16384" width="9.140625" style="27"/>
  </cols>
  <sheetData>
    <row r="1" spans="2:6" ht="6" customHeight="1" x14ac:dyDescent="0.25">
      <c r="F1" s="27"/>
    </row>
    <row r="2" spans="2:6" ht="18.75" x14ac:dyDescent="0.3">
      <c r="B2" s="91" t="s">
        <v>2149</v>
      </c>
      <c r="F2" s="27"/>
    </row>
    <row r="3" spans="2:6" ht="6.75" customHeight="1" x14ac:dyDescent="0.25"/>
    <row r="4" spans="2:6" x14ac:dyDescent="0.25">
      <c r="B4" s="407" t="s">
        <v>2128</v>
      </c>
      <c r="C4" s="408" t="s">
        <v>43</v>
      </c>
      <c r="D4" s="383" t="s">
        <v>2137</v>
      </c>
      <c r="E4" s="2"/>
    </row>
    <row r="5" spans="2:6" x14ac:dyDescent="0.25">
      <c r="B5" s="413" t="str">
        <f>HYPERLINK("#'Primary Lookups - Choose'!A1","Primary Lookups - Choose")</f>
        <v>Primary Lookups - Choose</v>
      </c>
      <c r="C5" s="409" t="s">
        <v>2150</v>
      </c>
      <c r="D5" s="410">
        <v>6</v>
      </c>
      <c r="F5" s="418"/>
    </row>
    <row r="6" spans="2:6" x14ac:dyDescent="0.25">
      <c r="B6" s="415" t="str">
        <f>HYPERLINK("#'Primary Lookups - vlookup'!A1","Primary Lookups - vlookup")</f>
        <v>Primary Lookups - vlookup</v>
      </c>
      <c r="C6" s="411" t="s">
        <v>2151</v>
      </c>
      <c r="D6" s="196">
        <v>6</v>
      </c>
      <c r="F6" s="418"/>
    </row>
    <row r="7" spans="2:6" x14ac:dyDescent="0.25">
      <c r="B7" s="415" t="str">
        <f>HYPERLINK("#'vlookup - Example 2'!A1:X1","vlookup - Example 2")</f>
        <v>vlookup - Example 2</v>
      </c>
      <c r="C7" s="411" t="s">
        <v>2152</v>
      </c>
      <c r="D7" s="196">
        <v>0</v>
      </c>
      <c r="F7" s="418"/>
    </row>
    <row r="8" spans="2:6" x14ac:dyDescent="0.25">
      <c r="B8" s="415" t="str">
        <f>HYPERLINK("#'vlookup - NAICS Codes'!A1","vlookup NAICS Codes")</f>
        <v>vlookup NAICS Codes</v>
      </c>
      <c r="C8" s="411" t="s">
        <v>2152</v>
      </c>
      <c r="D8" s="196">
        <v>0</v>
      </c>
      <c r="F8" s="418"/>
    </row>
    <row r="9" spans="2:6" x14ac:dyDescent="0.25">
      <c r="B9" s="415" t="str">
        <f>HYPERLINK("#'vlookup - Example 3'!A1","vlookup - Example 3")</f>
        <v>vlookup - Example 3</v>
      </c>
      <c r="C9" s="411" t="s">
        <v>2153</v>
      </c>
      <c r="D9" s="196">
        <v>0</v>
      </c>
      <c r="F9" s="418"/>
    </row>
    <row r="10" spans="2:6" x14ac:dyDescent="0.25">
      <c r="B10" s="415" t="str">
        <f>HYPERLINK("#'Primary Lookups - hlookup'!A1","Primary Lookups - hlookup")</f>
        <v>Primary Lookups - hlookup</v>
      </c>
      <c r="C10" s="411" t="s">
        <v>2154</v>
      </c>
      <c r="D10" s="196">
        <v>2</v>
      </c>
      <c r="F10" s="418"/>
    </row>
    <row r="11" spans="2:6" x14ac:dyDescent="0.25">
      <c r="B11" s="415" t="str">
        <f>HYPERLINK("#'Primary Lookups - Match'!A1","Primary Lookups - Match")</f>
        <v>Primary Lookups - Match</v>
      </c>
      <c r="C11" s="411" t="s">
        <v>2155</v>
      </c>
      <c r="D11" s="196">
        <v>3</v>
      </c>
      <c r="F11" s="418"/>
    </row>
    <row r="12" spans="2:6" x14ac:dyDescent="0.25">
      <c r="B12" s="415" t="str">
        <f>HYPERLINK("#'Primary Lookups - Index'!A1","Primary Lookups - Index")</f>
        <v>Primary Lookups - Index</v>
      </c>
      <c r="C12" s="411" t="s">
        <v>2156</v>
      </c>
      <c r="D12" s="196">
        <v>5</v>
      </c>
      <c r="F12" s="418"/>
    </row>
    <row r="13" spans="2:6" x14ac:dyDescent="0.25">
      <c r="B13" s="415" t="str">
        <f>HYPERLINK("#'Primary Lookups - Index Match'!A1","Primary Lookups - Index Match")</f>
        <v>Primary Lookups - Index Match</v>
      </c>
      <c r="C13" s="411" t="s">
        <v>2157</v>
      </c>
      <c r="D13" s="196">
        <v>10</v>
      </c>
      <c r="F13" s="418"/>
    </row>
    <row r="14" spans="2:6" x14ac:dyDescent="0.25">
      <c r="B14" s="415" t="str">
        <f>HYPERLINK("#'Ref Tools - Defined Names'!A1","Ref Tools - Defined Names")</f>
        <v>Ref Tools - Defined Names</v>
      </c>
      <c r="C14" s="411" t="s">
        <v>2158</v>
      </c>
      <c r="D14" s="196">
        <v>3</v>
      </c>
      <c r="F14" s="418"/>
    </row>
    <row r="15" spans="2:6" x14ac:dyDescent="0.25">
      <c r="B15" s="415" t="str">
        <f>HYPERLINK("#'Ref Tools - Offset'!A1","Ref Tools - Offset")</f>
        <v>Ref Tools - Offset</v>
      </c>
      <c r="C15" s="411" t="s">
        <v>2159</v>
      </c>
      <c r="D15" s="196">
        <v>5</v>
      </c>
      <c r="F15" s="418"/>
    </row>
    <row r="16" spans="2:6" x14ac:dyDescent="0.25">
      <c r="B16" s="415" t="str">
        <f>HYPERLINK("#'Ref Tools - Row &amp; Column'!A1","Ref Tools - Row &amp; Column")</f>
        <v>Ref Tools - Row &amp; Column</v>
      </c>
      <c r="C16" s="411" t="s">
        <v>2161</v>
      </c>
      <c r="D16" s="196">
        <v>4</v>
      </c>
      <c r="F16" s="418"/>
    </row>
    <row r="17" spans="2:6" x14ac:dyDescent="0.25">
      <c r="B17" s="415" t="str">
        <f>HYPERLINK("#'Ref Tools - Rows &amp; Columns'!A1","Ref Tools - Rows &amp; Columns")</f>
        <v>Ref Tools - Rows &amp; Columns</v>
      </c>
      <c r="C17" s="411" t="s">
        <v>2162</v>
      </c>
      <c r="D17" s="196">
        <v>2</v>
      </c>
      <c r="F17" s="418"/>
    </row>
    <row r="18" spans="2:6" x14ac:dyDescent="0.25">
      <c r="B18" s="415" t="str">
        <f>HYPERLINK("#'Combing Ref Tools and Lookups'!A1","Combining Ref Tools and Lookups")</f>
        <v>Combining Ref Tools and Lookups</v>
      </c>
      <c r="C18" s="411" t="s">
        <v>2160</v>
      </c>
      <c r="D18" s="196">
        <v>3</v>
      </c>
      <c r="F18" s="418"/>
    </row>
    <row r="19" spans="2:6" x14ac:dyDescent="0.25">
      <c r="B19" s="415" t="str">
        <f>HYPERLINK("#'Ref Tools - Address'!A1","Ref Tools - Address")</f>
        <v>Ref Tools - Address</v>
      </c>
      <c r="C19" s="411" t="s">
        <v>2163</v>
      </c>
      <c r="D19" s="196">
        <v>3</v>
      </c>
      <c r="F19" s="418"/>
    </row>
    <row r="20" spans="2:6" x14ac:dyDescent="0.25">
      <c r="B20" s="415" t="str">
        <f>HYPERLINK("#Jan!A1","Jan")</f>
        <v>Jan</v>
      </c>
      <c r="C20" s="411" t="s">
        <v>2164</v>
      </c>
      <c r="D20" s="196">
        <v>0</v>
      </c>
      <c r="F20" s="418"/>
    </row>
    <row r="21" spans="2:6" x14ac:dyDescent="0.25">
      <c r="B21" s="415" t="str">
        <f>HYPERLINK("#Feb2!A1","Feb")</f>
        <v>Feb</v>
      </c>
      <c r="C21" s="411" t="s">
        <v>2164</v>
      </c>
      <c r="D21" s="196">
        <v>0</v>
      </c>
      <c r="F21" s="418"/>
    </row>
    <row r="22" spans="2:6" x14ac:dyDescent="0.25">
      <c r="B22" s="415" t="str">
        <f>HYPERLINK("#Mar!A1","Mar")</f>
        <v>Mar</v>
      </c>
      <c r="C22" s="411" t="s">
        <v>2164</v>
      </c>
      <c r="D22" s="196">
        <v>0</v>
      </c>
      <c r="F22" s="418"/>
    </row>
    <row r="23" spans="2:6" x14ac:dyDescent="0.25">
      <c r="B23" s="415" t="str">
        <f>HYPERLINK("#'Ref Tools - Transpose'!A1","Ref Tools - Transpose")</f>
        <v>Ref Tools - Transpose</v>
      </c>
      <c r="C23" s="411" t="s">
        <v>2165</v>
      </c>
      <c r="D23" s="196">
        <v>2</v>
      </c>
      <c r="F23" s="418"/>
    </row>
    <row r="24" spans="2:6" x14ac:dyDescent="0.25">
      <c r="B24" s="416" t="str">
        <f>HYPERLINK("#'Ref Tools - Hyperlink'!A1","Ref Tools - Hyperlink")</f>
        <v>Ref Tools - Hyperlink</v>
      </c>
      <c r="C24" s="412" t="s">
        <v>2166</v>
      </c>
      <c r="D24" s="199">
        <v>2</v>
      </c>
    </row>
    <row r="25" spans="2:6" x14ac:dyDescent="0.25">
      <c r="D25" s="419">
        <f>SUM(D5:D24)</f>
        <v>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sheetPr>
  <dimension ref="B2:I83"/>
  <sheetViews>
    <sheetView zoomScaleNormal="100" workbookViewId="0"/>
  </sheetViews>
  <sheetFormatPr defaultRowHeight="15" x14ac:dyDescent="0.25"/>
  <cols>
    <col min="1" max="1" width="3.7109375" style="1" customWidth="1"/>
    <col min="2" max="2" width="18.28515625" style="1" customWidth="1"/>
    <col min="3" max="3" width="14.7109375" style="1" customWidth="1"/>
    <col min="4" max="4" width="9.140625" style="1"/>
    <col min="5" max="5" width="13.140625" style="1" customWidth="1"/>
    <col min="6" max="6" width="10.28515625" style="1" customWidth="1"/>
    <col min="7" max="7" width="11.140625" style="1" bestFit="1" customWidth="1"/>
    <col min="8" max="8" width="11.28515625" style="1" customWidth="1"/>
    <col min="9" max="9" width="25.85546875" style="1" bestFit="1" customWidth="1"/>
    <col min="10" max="16384" width="9.140625" style="1"/>
  </cols>
  <sheetData>
    <row r="2" spans="2:6" ht="18.75" x14ac:dyDescent="0.3">
      <c r="B2" s="275" t="s">
        <v>1923</v>
      </c>
    </row>
    <row r="3" spans="2:6" s="27" customFormat="1" ht="18.75" x14ac:dyDescent="0.3">
      <c r="B3" s="120"/>
    </row>
    <row r="4" spans="2:6" x14ac:dyDescent="0.25">
      <c r="B4" s="274" t="s">
        <v>22</v>
      </c>
      <c r="C4" s="1" t="s">
        <v>23</v>
      </c>
    </row>
    <row r="5" spans="2:6" x14ac:dyDescent="0.25">
      <c r="B5" s="274" t="s">
        <v>2</v>
      </c>
      <c r="C5" s="4"/>
    </row>
    <row r="6" spans="2:6" x14ac:dyDescent="0.25">
      <c r="B6" s="274" t="s">
        <v>3</v>
      </c>
      <c r="C6" s="4"/>
      <c r="E6" s="13"/>
    </row>
    <row r="8" spans="2:6" ht="18.75" x14ac:dyDescent="0.3">
      <c r="B8" s="3" t="s">
        <v>1924</v>
      </c>
    </row>
    <row r="9" spans="2:6" ht="18.75" x14ac:dyDescent="0.3">
      <c r="B9" s="3"/>
    </row>
    <row r="10" spans="2:6" x14ac:dyDescent="0.25">
      <c r="B10" s="8" t="s">
        <v>19</v>
      </c>
    </row>
    <row r="11" spans="2:6" x14ac:dyDescent="0.25">
      <c r="B11" s="9" t="s">
        <v>20</v>
      </c>
    </row>
    <row r="13" spans="2:6" x14ac:dyDescent="0.25">
      <c r="B13" s="7" t="s">
        <v>4</v>
      </c>
      <c r="C13" s="7" t="s">
        <v>17</v>
      </c>
      <c r="E13" s="440" t="s">
        <v>33</v>
      </c>
      <c r="F13" s="440"/>
    </row>
    <row r="14" spans="2:6" x14ac:dyDescent="0.25">
      <c r="B14" s="4" t="s">
        <v>5</v>
      </c>
      <c r="C14" s="5">
        <v>13800</v>
      </c>
      <c r="E14" s="11" t="s">
        <v>24</v>
      </c>
      <c r="F14" s="11" t="s">
        <v>3</v>
      </c>
    </row>
    <row r="15" spans="2:6" x14ac:dyDescent="0.25">
      <c r="B15" s="4" t="s">
        <v>6</v>
      </c>
      <c r="C15" s="5">
        <v>21878</v>
      </c>
      <c r="E15" s="10" t="s">
        <v>21</v>
      </c>
      <c r="F15" s="10">
        <v>1</v>
      </c>
    </row>
    <row r="16" spans="2:6" x14ac:dyDescent="0.25">
      <c r="B16" s="4" t="s">
        <v>7</v>
      </c>
      <c r="C16" s="5">
        <v>10617</v>
      </c>
      <c r="E16" s="10" t="s">
        <v>25</v>
      </c>
      <c r="F16" s="10">
        <v>2</v>
      </c>
    </row>
    <row r="17" spans="2:8" x14ac:dyDescent="0.25">
      <c r="B17" s="4" t="s">
        <v>8</v>
      </c>
      <c r="C17" s="5">
        <v>17632</v>
      </c>
      <c r="E17" s="10" t="s">
        <v>26</v>
      </c>
      <c r="F17" s="10">
        <v>3</v>
      </c>
    </row>
    <row r="18" spans="2:8" x14ac:dyDescent="0.25">
      <c r="B18" s="4" t="s">
        <v>9</v>
      </c>
      <c r="C18" s="5">
        <v>19187</v>
      </c>
      <c r="E18" s="10" t="s">
        <v>27</v>
      </c>
      <c r="F18" s="10">
        <v>4</v>
      </c>
    </row>
    <row r="19" spans="2:8" x14ac:dyDescent="0.25">
      <c r="B19" s="4" t="s">
        <v>10</v>
      </c>
      <c r="C19" s="5">
        <v>16433</v>
      </c>
      <c r="E19" s="10" t="s">
        <v>28</v>
      </c>
      <c r="F19" s="10">
        <v>5</v>
      </c>
    </row>
    <row r="20" spans="2:8" x14ac:dyDescent="0.25">
      <c r="B20" s="4" t="s">
        <v>11</v>
      </c>
      <c r="C20" s="5">
        <v>11246</v>
      </c>
      <c r="E20" s="10" t="s">
        <v>29</v>
      </c>
      <c r="F20" s="10">
        <v>6</v>
      </c>
    </row>
    <row r="21" spans="2:8" x14ac:dyDescent="0.25">
      <c r="B21" s="4" t="s">
        <v>13</v>
      </c>
      <c r="C21" s="5">
        <v>17883</v>
      </c>
      <c r="E21" s="10" t="s">
        <v>30</v>
      </c>
      <c r="F21" s="10">
        <v>7</v>
      </c>
    </row>
    <row r="22" spans="2:8" x14ac:dyDescent="0.25">
      <c r="B22" s="4" t="s">
        <v>12</v>
      </c>
      <c r="C22" s="5">
        <v>20227</v>
      </c>
    </row>
    <row r="23" spans="2:8" x14ac:dyDescent="0.25">
      <c r="B23" s="4" t="s">
        <v>14</v>
      </c>
      <c r="C23" s="5">
        <v>20349</v>
      </c>
      <c r="E23" s="2" t="s">
        <v>32</v>
      </c>
      <c r="F23" s="6"/>
    </row>
    <row r="24" spans="2:8" x14ac:dyDescent="0.25">
      <c r="B24" s="4" t="s">
        <v>15</v>
      </c>
      <c r="C24" s="5">
        <v>13071</v>
      </c>
      <c r="E24" s="2" t="s">
        <v>18</v>
      </c>
      <c r="F24" s="5"/>
    </row>
    <row r="25" spans="2:8" x14ac:dyDescent="0.25">
      <c r="B25" s="4" t="s">
        <v>16</v>
      </c>
      <c r="C25" s="5">
        <v>14257</v>
      </c>
      <c r="E25" s="2" t="s">
        <v>31</v>
      </c>
      <c r="F25" s="5"/>
    </row>
    <row r="26" spans="2:8" x14ac:dyDescent="0.25">
      <c r="C26" s="5"/>
    </row>
    <row r="27" spans="2:8" ht="18.75" x14ac:dyDescent="0.3">
      <c r="B27" s="72" t="s">
        <v>1925</v>
      </c>
    </row>
    <row r="28" spans="2:8" ht="18.75" x14ac:dyDescent="0.3">
      <c r="B28" s="3"/>
    </row>
    <row r="29" spans="2:8" x14ac:dyDescent="0.25">
      <c r="B29" s="73" t="s">
        <v>19</v>
      </c>
    </row>
    <row r="30" spans="2:8" x14ac:dyDescent="0.25">
      <c r="B30" s="74" t="s">
        <v>50</v>
      </c>
    </row>
    <row r="31" spans="2:8" x14ac:dyDescent="0.25">
      <c r="B31" s="9"/>
    </row>
    <row r="32" spans="2:8" x14ac:dyDescent="0.25">
      <c r="B32" s="121" t="s">
        <v>49</v>
      </c>
      <c r="C32" s="121" t="s">
        <v>38</v>
      </c>
      <c r="G32" s="439" t="s">
        <v>51</v>
      </c>
      <c r="H32" s="439"/>
    </row>
    <row r="33" spans="2:9" x14ac:dyDescent="0.25">
      <c r="B33" s="15">
        <v>1.99</v>
      </c>
      <c r="C33" s="14"/>
      <c r="G33" s="1">
        <v>1</v>
      </c>
      <c r="H33" s="1" t="s">
        <v>37</v>
      </c>
    </row>
    <row r="34" spans="2:9" x14ac:dyDescent="0.25">
      <c r="B34" s="15">
        <v>5</v>
      </c>
      <c r="C34" s="14"/>
      <c r="G34" s="1">
        <v>2</v>
      </c>
      <c r="H34" s="1" t="s">
        <v>36</v>
      </c>
    </row>
    <row r="35" spans="2:9" x14ac:dyDescent="0.25">
      <c r="B35" s="15">
        <v>2.8</v>
      </c>
      <c r="C35" s="14"/>
      <c r="G35" s="1">
        <v>3</v>
      </c>
      <c r="H35" s="1" t="s">
        <v>31</v>
      </c>
    </row>
    <row r="36" spans="2:9" x14ac:dyDescent="0.25">
      <c r="B36" s="15">
        <v>3.5</v>
      </c>
      <c r="C36" s="14"/>
      <c r="G36" s="1">
        <v>4</v>
      </c>
      <c r="H36" s="1" t="s">
        <v>35</v>
      </c>
    </row>
    <row r="37" spans="2:9" x14ac:dyDescent="0.25">
      <c r="B37" s="15">
        <v>4.0999999999999996</v>
      </c>
      <c r="C37" s="14"/>
      <c r="G37" s="1">
        <v>5</v>
      </c>
      <c r="H37" s="1" t="s">
        <v>34</v>
      </c>
    </row>
    <row r="39" spans="2:9" ht="18.75" x14ac:dyDescent="0.3">
      <c r="B39" s="83" t="s">
        <v>1926</v>
      </c>
    </row>
    <row r="41" spans="2:9" x14ac:dyDescent="0.25">
      <c r="B41" s="69" t="s">
        <v>19</v>
      </c>
    </row>
    <row r="42" spans="2:9" x14ac:dyDescent="0.25">
      <c r="B42" s="84" t="s">
        <v>39</v>
      </c>
    </row>
    <row r="43" spans="2:9" x14ac:dyDescent="0.25">
      <c r="B43" s="9"/>
    </row>
    <row r="44" spans="2:9" x14ac:dyDescent="0.25">
      <c r="B44" s="85" t="s">
        <v>40</v>
      </c>
      <c r="C44" s="16"/>
      <c r="G44" s="19" t="s">
        <v>40</v>
      </c>
      <c r="H44" s="19" t="s">
        <v>24</v>
      </c>
      <c r="I44" s="19" t="s">
        <v>43</v>
      </c>
    </row>
    <row r="45" spans="2:9" x14ac:dyDescent="0.25">
      <c r="B45" s="9"/>
      <c r="G45" s="4">
        <v>1</v>
      </c>
      <c r="H45" s="1" t="s">
        <v>41</v>
      </c>
      <c r="I45" s="18" t="s">
        <v>2177</v>
      </c>
    </row>
    <row r="46" spans="2:9" x14ac:dyDescent="0.25">
      <c r="B46" s="1" t="s">
        <v>44</v>
      </c>
      <c r="C46" s="17">
        <v>157895</v>
      </c>
      <c r="G46" s="4">
        <v>2</v>
      </c>
      <c r="H46" s="1" t="s">
        <v>31</v>
      </c>
      <c r="I46" s="18" t="s">
        <v>2178</v>
      </c>
    </row>
    <row r="47" spans="2:9" x14ac:dyDescent="0.25">
      <c r="B47" s="1" t="s">
        <v>45</v>
      </c>
      <c r="C47" s="17"/>
      <c r="G47" s="4">
        <v>3</v>
      </c>
      <c r="H47" s="1" t="s">
        <v>42</v>
      </c>
      <c r="I47" s="18" t="s">
        <v>2179</v>
      </c>
    </row>
    <row r="49" spans="2:5" ht="18.75" x14ac:dyDescent="0.3">
      <c r="B49" s="91" t="s">
        <v>1927</v>
      </c>
    </row>
    <row r="51" spans="2:5" x14ac:dyDescent="0.25">
      <c r="B51" s="92" t="s">
        <v>19</v>
      </c>
    </row>
    <row r="52" spans="2:5" x14ac:dyDescent="0.25">
      <c r="B52" s="93" t="s">
        <v>46</v>
      </c>
    </row>
    <row r="54" spans="2:5" x14ac:dyDescent="0.25">
      <c r="B54" s="123" t="s">
        <v>47</v>
      </c>
      <c r="C54" s="123" t="s">
        <v>48</v>
      </c>
    </row>
    <row r="55" spans="2:5" x14ac:dyDescent="0.25">
      <c r="B55" s="20">
        <v>41774</v>
      </c>
      <c r="C55" s="4"/>
    </row>
    <row r="56" spans="2:5" x14ac:dyDescent="0.25">
      <c r="B56" s="20">
        <v>41518</v>
      </c>
      <c r="C56" s="29"/>
      <c r="E56" s="27"/>
    </row>
    <row r="57" spans="2:5" x14ac:dyDescent="0.25">
      <c r="B57" s="20">
        <v>42201</v>
      </c>
      <c r="C57" s="29"/>
      <c r="E57" s="27"/>
    </row>
    <row r="58" spans="2:5" x14ac:dyDescent="0.25">
      <c r="B58" s="20">
        <v>40969</v>
      </c>
      <c r="C58" s="29"/>
      <c r="E58" s="27"/>
    </row>
    <row r="59" spans="2:5" x14ac:dyDescent="0.25">
      <c r="B59" s="20">
        <v>41794</v>
      </c>
      <c r="C59" s="29"/>
      <c r="E59" s="27"/>
    </row>
    <row r="60" spans="2:5" x14ac:dyDescent="0.25">
      <c r="B60" s="20">
        <v>42100</v>
      </c>
      <c r="C60" s="29"/>
      <c r="E60" s="27"/>
    </row>
    <row r="61" spans="2:5" x14ac:dyDescent="0.25">
      <c r="B61" s="20">
        <v>40886</v>
      </c>
      <c r="C61" s="29"/>
      <c r="E61" s="27"/>
    </row>
    <row r="63" spans="2:5" ht="18.75" x14ac:dyDescent="0.3">
      <c r="B63" s="82" t="s">
        <v>2167</v>
      </c>
    </row>
    <row r="64" spans="2:5" x14ac:dyDescent="0.25">
      <c r="B64" s="27"/>
    </row>
    <row r="65" spans="2:7" x14ac:dyDescent="0.25">
      <c r="B65" s="71" t="s">
        <v>19</v>
      </c>
    </row>
    <row r="66" spans="2:7" x14ac:dyDescent="0.25">
      <c r="B66" s="113" t="s">
        <v>1934</v>
      </c>
    </row>
    <row r="68" spans="2:7" s="27" customFormat="1" x14ac:dyDescent="0.25">
      <c r="B68" s="265" t="s">
        <v>1928</v>
      </c>
      <c r="C68" s="29"/>
    </row>
    <row r="69" spans="2:7" s="27" customFormat="1" x14ac:dyDescent="0.25">
      <c r="B69" s="265" t="s">
        <v>3</v>
      </c>
      <c r="C69" s="276"/>
    </row>
    <row r="70" spans="2:7" s="27" customFormat="1" x14ac:dyDescent="0.25"/>
    <row r="71" spans="2:7" x14ac:dyDescent="0.25">
      <c r="B71" s="178" t="s">
        <v>4</v>
      </c>
      <c r="C71" s="179" t="s">
        <v>17</v>
      </c>
      <c r="F71" s="247" t="s">
        <v>1929</v>
      </c>
      <c r="G71" s="248" t="s">
        <v>43</v>
      </c>
    </row>
    <row r="72" spans="2:7" x14ac:dyDescent="0.25">
      <c r="B72" s="189" t="s">
        <v>5</v>
      </c>
      <c r="C72" s="277">
        <v>13800</v>
      </c>
      <c r="F72" s="189">
        <v>1</v>
      </c>
      <c r="G72" s="136" t="s">
        <v>1930</v>
      </c>
    </row>
    <row r="73" spans="2:7" x14ac:dyDescent="0.25">
      <c r="B73" s="189" t="s">
        <v>6</v>
      </c>
      <c r="C73" s="277">
        <v>21878</v>
      </c>
      <c r="F73" s="189">
        <v>2</v>
      </c>
      <c r="G73" s="136" t="s">
        <v>1931</v>
      </c>
    </row>
    <row r="74" spans="2:7" x14ac:dyDescent="0.25">
      <c r="B74" s="189" t="s">
        <v>7</v>
      </c>
      <c r="C74" s="277">
        <v>10617</v>
      </c>
      <c r="F74" s="189">
        <v>3</v>
      </c>
      <c r="G74" s="136" t="s">
        <v>1932</v>
      </c>
    </row>
    <row r="75" spans="2:7" x14ac:dyDescent="0.25">
      <c r="B75" s="189" t="s">
        <v>8</v>
      </c>
      <c r="C75" s="277">
        <v>17632</v>
      </c>
      <c r="F75" s="190">
        <v>4</v>
      </c>
      <c r="G75" s="138" t="s">
        <v>1873</v>
      </c>
    </row>
    <row r="76" spans="2:7" x14ac:dyDescent="0.25">
      <c r="B76" s="189" t="s">
        <v>9</v>
      </c>
      <c r="C76" s="277">
        <v>19187</v>
      </c>
    </row>
    <row r="77" spans="2:7" x14ac:dyDescent="0.25">
      <c r="B77" s="189" t="s">
        <v>10</v>
      </c>
      <c r="C77" s="277">
        <v>16433</v>
      </c>
    </row>
    <row r="78" spans="2:7" x14ac:dyDescent="0.25">
      <c r="B78" s="189" t="s">
        <v>11</v>
      </c>
      <c r="C78" s="277">
        <v>11246</v>
      </c>
    </row>
    <row r="79" spans="2:7" x14ac:dyDescent="0.25">
      <c r="B79" s="189" t="s">
        <v>13</v>
      </c>
      <c r="C79" s="277">
        <v>17883</v>
      </c>
    </row>
    <row r="80" spans="2:7" x14ac:dyDescent="0.25">
      <c r="B80" s="189" t="s">
        <v>12</v>
      </c>
      <c r="C80" s="277">
        <v>20227</v>
      </c>
    </row>
    <row r="81" spans="2:3" x14ac:dyDescent="0.25">
      <c r="B81" s="189" t="s">
        <v>14</v>
      </c>
      <c r="C81" s="277">
        <v>20349</v>
      </c>
    </row>
    <row r="82" spans="2:3" x14ac:dyDescent="0.25">
      <c r="B82" s="189" t="s">
        <v>15</v>
      </c>
      <c r="C82" s="277">
        <v>13071</v>
      </c>
    </row>
    <row r="83" spans="2:3" x14ac:dyDescent="0.25">
      <c r="B83" s="190" t="s">
        <v>16</v>
      </c>
      <c r="C83" s="278">
        <v>14257</v>
      </c>
    </row>
  </sheetData>
  <mergeCells count="2">
    <mergeCell ref="G32:H32"/>
    <mergeCell ref="E13:F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249977111117893"/>
  </sheetPr>
  <dimension ref="B2:O86"/>
  <sheetViews>
    <sheetView zoomScaleNormal="100" workbookViewId="0"/>
  </sheetViews>
  <sheetFormatPr defaultRowHeight="15" x14ac:dyDescent="0.25"/>
  <cols>
    <col min="1" max="1" width="3.7109375" style="1" customWidth="1"/>
    <col min="2" max="2" width="9.85546875" style="1" customWidth="1"/>
    <col min="3" max="3" width="12.42578125" style="1" customWidth="1"/>
    <col min="4" max="4" width="16.5703125" style="1" customWidth="1"/>
    <col min="5" max="5" width="9.7109375" style="1" customWidth="1"/>
    <col min="6" max="6" width="9.140625" style="1"/>
    <col min="7" max="7" width="9.85546875" style="1" bestFit="1" customWidth="1"/>
    <col min="8" max="8" width="10.7109375" style="1" customWidth="1"/>
    <col min="9" max="9" width="10.85546875" style="1" customWidth="1"/>
    <col min="10" max="16384" width="9.140625" style="1"/>
  </cols>
  <sheetData>
    <row r="2" spans="2:10" ht="18.75" x14ac:dyDescent="0.3">
      <c r="B2" s="3" t="s">
        <v>65</v>
      </c>
    </row>
    <row r="3" spans="2:10" s="27" customFormat="1" ht="18.75" x14ac:dyDescent="0.3">
      <c r="B3" s="3"/>
    </row>
    <row r="4" spans="2:10" x14ac:dyDescent="0.25">
      <c r="B4" s="8" t="s">
        <v>19</v>
      </c>
    </row>
    <row r="5" spans="2:10" x14ac:dyDescent="0.25">
      <c r="B5" s="9" t="s">
        <v>66</v>
      </c>
    </row>
    <row r="7" spans="2:10" x14ac:dyDescent="0.25">
      <c r="B7" s="7" t="s">
        <v>64</v>
      </c>
      <c r="C7" s="7" t="s">
        <v>55</v>
      </c>
      <c r="E7" s="75" t="s">
        <v>54</v>
      </c>
      <c r="F7" s="75" t="s">
        <v>55</v>
      </c>
      <c r="G7" s="75" t="s">
        <v>56</v>
      </c>
      <c r="H7" s="75" t="s">
        <v>59</v>
      </c>
      <c r="I7" s="9"/>
    </row>
    <row r="8" spans="2:10" x14ac:dyDescent="0.25">
      <c r="B8" s="4" t="s">
        <v>52</v>
      </c>
      <c r="C8" s="21"/>
      <c r="E8" s="22" t="s">
        <v>52</v>
      </c>
      <c r="F8" s="23">
        <v>15.54</v>
      </c>
      <c r="G8" s="22" t="s">
        <v>57</v>
      </c>
      <c r="H8" s="22" t="s">
        <v>60</v>
      </c>
    </row>
    <row r="9" spans="2:10" x14ac:dyDescent="0.25">
      <c r="B9" s="4" t="s">
        <v>53</v>
      </c>
      <c r="C9" s="21"/>
      <c r="E9" s="22" t="s">
        <v>62</v>
      </c>
      <c r="F9" s="22">
        <v>95.77</v>
      </c>
      <c r="G9" s="22" t="s">
        <v>57</v>
      </c>
      <c r="H9" s="22" t="s">
        <v>63</v>
      </c>
      <c r="I9" s="27"/>
      <c r="J9" s="27"/>
    </row>
    <row r="10" spans="2:10" x14ac:dyDescent="0.25">
      <c r="B10" s="4"/>
      <c r="C10" s="21"/>
      <c r="E10" s="22" t="s">
        <v>53</v>
      </c>
      <c r="F10" s="23">
        <v>88.79</v>
      </c>
      <c r="G10" s="22" t="s">
        <v>58</v>
      </c>
      <c r="H10" s="22" t="s">
        <v>61</v>
      </c>
      <c r="I10" s="27"/>
      <c r="J10" s="27"/>
    </row>
    <row r="11" spans="2:10" x14ac:dyDescent="0.25">
      <c r="B11" s="4"/>
      <c r="C11" s="21"/>
      <c r="E11" s="22" t="s">
        <v>53</v>
      </c>
      <c r="F11" s="23">
        <v>150.47</v>
      </c>
      <c r="G11" s="22" t="s">
        <v>58</v>
      </c>
      <c r="H11" s="22" t="s">
        <v>61</v>
      </c>
      <c r="I11" s="27"/>
      <c r="J11" s="27"/>
    </row>
    <row r="12" spans="2:10" x14ac:dyDescent="0.25">
      <c r="C12" s="21"/>
    </row>
    <row r="13" spans="2:10" ht="18.75" x14ac:dyDescent="0.3">
      <c r="B13" s="68" t="s">
        <v>1755</v>
      </c>
    </row>
    <row r="14" spans="2:10" ht="18.75" x14ac:dyDescent="0.3">
      <c r="B14" s="3"/>
    </row>
    <row r="15" spans="2:10" x14ac:dyDescent="0.25">
      <c r="B15" s="70" t="s">
        <v>19</v>
      </c>
    </row>
    <row r="16" spans="2:10" x14ac:dyDescent="0.25">
      <c r="B16" s="442" t="s">
        <v>1754</v>
      </c>
      <c r="C16" s="442"/>
      <c r="D16" s="442"/>
      <c r="E16" s="442"/>
      <c r="F16" s="442"/>
      <c r="G16" s="442"/>
      <c r="H16" s="442"/>
      <c r="I16" s="442"/>
      <c r="J16" s="442"/>
    </row>
    <row r="17" spans="2:10" ht="34.5" customHeight="1" x14ac:dyDescent="0.25">
      <c r="B17" s="442"/>
      <c r="C17" s="442"/>
      <c r="D17" s="442"/>
      <c r="E17" s="442"/>
      <c r="F17" s="442"/>
      <c r="G17" s="442"/>
      <c r="H17" s="442"/>
      <c r="I17" s="442"/>
      <c r="J17" s="442"/>
    </row>
    <row r="18" spans="2:10" x14ac:dyDescent="0.25">
      <c r="B18" s="9"/>
    </row>
    <row r="19" spans="2:10" ht="18.75" x14ac:dyDescent="0.3">
      <c r="B19" s="72" t="s">
        <v>91</v>
      </c>
    </row>
    <row r="20" spans="2:10" ht="18.75" x14ac:dyDescent="0.3">
      <c r="B20" s="3"/>
    </row>
    <row r="21" spans="2:10" x14ac:dyDescent="0.25">
      <c r="B21" s="73" t="s">
        <v>19</v>
      </c>
    </row>
    <row r="22" spans="2:10" x14ac:dyDescent="0.25">
      <c r="B22" s="74" t="s">
        <v>1760</v>
      </c>
    </row>
    <row r="23" spans="2:10" s="27" customFormat="1" x14ac:dyDescent="0.25"/>
    <row r="24" spans="2:10" s="27" customFormat="1" x14ac:dyDescent="0.25">
      <c r="B24" s="79" t="s">
        <v>1758</v>
      </c>
      <c r="C24" s="80" t="s">
        <v>1757</v>
      </c>
      <c r="D24" s="81" t="s">
        <v>1759</v>
      </c>
    </row>
    <row r="25" spans="2:10" s="27" customFormat="1" x14ac:dyDescent="0.25">
      <c r="B25" s="99">
        <v>147658</v>
      </c>
      <c r="C25" s="100">
        <v>180</v>
      </c>
      <c r="D25" s="101"/>
    </row>
    <row r="26" spans="2:10" x14ac:dyDescent="0.25">
      <c r="B26" s="102">
        <v>147658</v>
      </c>
      <c r="C26" s="103">
        <v>176</v>
      </c>
      <c r="D26" s="104"/>
    </row>
    <row r="27" spans="2:10" x14ac:dyDescent="0.25">
      <c r="B27" s="102">
        <v>143742</v>
      </c>
      <c r="C27" s="103">
        <v>140</v>
      </c>
      <c r="D27" s="104"/>
    </row>
    <row r="28" spans="2:10" s="27" customFormat="1" x14ac:dyDescent="0.25">
      <c r="B28" s="102">
        <v>138146</v>
      </c>
      <c r="C28" s="103">
        <v>140</v>
      </c>
      <c r="D28" s="104"/>
    </row>
    <row r="29" spans="2:10" s="27" customFormat="1" x14ac:dyDescent="0.25">
      <c r="B29" s="105">
        <v>138146</v>
      </c>
      <c r="C29" s="106">
        <v>151</v>
      </c>
      <c r="D29" s="107"/>
    </row>
    <row r="30" spans="2:10" x14ac:dyDescent="0.25">
      <c r="B30" s="9"/>
    </row>
    <row r="31" spans="2:10" ht="18.75" x14ac:dyDescent="0.3">
      <c r="B31" s="83" t="s">
        <v>92</v>
      </c>
    </row>
    <row r="32" spans="2:10" ht="18.75" x14ac:dyDescent="0.3">
      <c r="B32" s="3"/>
    </row>
    <row r="33" spans="2:4" x14ac:dyDescent="0.25">
      <c r="B33" s="69" t="s">
        <v>19</v>
      </c>
      <c r="C33" s="28"/>
      <c r="D33" s="29"/>
    </row>
    <row r="34" spans="2:4" x14ac:dyDescent="0.25">
      <c r="B34" s="84" t="s">
        <v>1762</v>
      </c>
      <c r="C34" s="28"/>
      <c r="D34" s="29"/>
    </row>
    <row r="35" spans="2:4" x14ac:dyDescent="0.25">
      <c r="B35" s="28"/>
      <c r="C35" s="28"/>
      <c r="D35" s="29"/>
    </row>
    <row r="36" spans="2:4" x14ac:dyDescent="0.25">
      <c r="B36" s="85" t="s">
        <v>73</v>
      </c>
      <c r="C36" s="85" t="s">
        <v>74</v>
      </c>
      <c r="D36" s="85" t="s">
        <v>75</v>
      </c>
    </row>
    <row r="37" spans="2:4" x14ac:dyDescent="0.25">
      <c r="B37" s="78" t="s">
        <v>76</v>
      </c>
      <c r="C37" s="86">
        <v>0</v>
      </c>
      <c r="D37" s="87">
        <v>1.4999999999999999E-2</v>
      </c>
    </row>
    <row r="38" spans="2:4" x14ac:dyDescent="0.25">
      <c r="B38" s="86" t="s">
        <v>77</v>
      </c>
      <c r="C38" s="86">
        <v>10000</v>
      </c>
      <c r="D38" s="87">
        <v>1.7500000000000002E-2</v>
      </c>
    </row>
    <row r="39" spans="2:4" x14ac:dyDescent="0.25">
      <c r="B39" s="86" t="s">
        <v>78</v>
      </c>
      <c r="C39" s="86">
        <v>15000</v>
      </c>
      <c r="D39" s="87">
        <v>3.5000000000000003E-2</v>
      </c>
    </row>
    <row r="40" spans="2:4" s="27" customFormat="1" x14ac:dyDescent="0.25">
      <c r="B40" s="86" t="s">
        <v>87</v>
      </c>
      <c r="C40" s="86">
        <v>25000</v>
      </c>
      <c r="D40" s="87">
        <v>4.7E-2</v>
      </c>
    </row>
    <row r="41" spans="2:4" s="27" customFormat="1" x14ac:dyDescent="0.25">
      <c r="B41" s="86" t="s">
        <v>88</v>
      </c>
      <c r="C41" s="86">
        <v>32500</v>
      </c>
      <c r="D41" s="87">
        <v>0.05</v>
      </c>
    </row>
    <row r="42" spans="2:4" x14ac:dyDescent="0.25">
      <c r="B42" s="30"/>
      <c r="C42" s="30"/>
      <c r="D42" s="26"/>
    </row>
    <row r="43" spans="2:4" x14ac:dyDescent="0.25">
      <c r="B43" s="88" t="s">
        <v>79</v>
      </c>
      <c r="C43" s="108" t="s">
        <v>17</v>
      </c>
      <c r="D43" s="85" t="s">
        <v>80</v>
      </c>
    </row>
    <row r="44" spans="2:4" x14ac:dyDescent="0.25">
      <c r="B44" s="31" t="s">
        <v>81</v>
      </c>
      <c r="C44" s="109">
        <v>9578</v>
      </c>
      <c r="D44" s="89"/>
    </row>
    <row r="45" spans="2:4" x14ac:dyDescent="0.25">
      <c r="B45" s="32" t="s">
        <v>82</v>
      </c>
      <c r="C45" s="110">
        <v>19524</v>
      </c>
      <c r="D45" s="89"/>
    </row>
    <row r="46" spans="2:4" x14ac:dyDescent="0.25">
      <c r="B46" s="32" t="s">
        <v>83</v>
      </c>
      <c r="C46" s="110">
        <v>13126</v>
      </c>
      <c r="D46" s="89"/>
    </row>
    <row r="47" spans="2:4" x14ac:dyDescent="0.25">
      <c r="B47" s="32" t="s">
        <v>84</v>
      </c>
      <c r="C47" s="110">
        <v>6150</v>
      </c>
      <c r="D47" s="89"/>
    </row>
    <row r="48" spans="2:4" x14ac:dyDescent="0.25">
      <c r="B48" s="33" t="s">
        <v>85</v>
      </c>
      <c r="C48" s="110">
        <v>28945</v>
      </c>
      <c r="D48" s="90"/>
    </row>
    <row r="49" spans="2:11" x14ac:dyDescent="0.25">
      <c r="B49" s="33" t="s">
        <v>86</v>
      </c>
      <c r="C49" s="110">
        <v>39871</v>
      </c>
      <c r="D49" s="90"/>
    </row>
    <row r="50" spans="2:11" x14ac:dyDescent="0.25">
      <c r="B50" s="9"/>
    </row>
    <row r="51" spans="2:11" ht="18.75" x14ac:dyDescent="0.3">
      <c r="B51" s="91" t="s">
        <v>93</v>
      </c>
    </row>
    <row r="52" spans="2:11" ht="18.75" x14ac:dyDescent="0.3">
      <c r="B52" s="3"/>
    </row>
    <row r="53" spans="2:11" x14ac:dyDescent="0.25">
      <c r="B53" s="92" t="s">
        <v>19</v>
      </c>
    </row>
    <row r="54" spans="2:11" x14ac:dyDescent="0.25">
      <c r="B54" s="93" t="s">
        <v>89</v>
      </c>
    </row>
    <row r="56" spans="2:11" x14ac:dyDescent="0.25">
      <c r="B56" s="441" t="s">
        <v>1763</v>
      </c>
      <c r="C56" s="441"/>
      <c r="D56" s="441"/>
      <c r="E56" s="441"/>
    </row>
    <row r="57" spans="2:11" ht="60" x14ac:dyDescent="0.25">
      <c r="B57" s="94" t="s">
        <v>67</v>
      </c>
      <c r="C57" s="94" t="s">
        <v>68</v>
      </c>
      <c r="D57" s="94" t="s">
        <v>69</v>
      </c>
      <c r="E57" s="94" t="s">
        <v>71</v>
      </c>
    </row>
    <row r="58" spans="2:11" x14ac:dyDescent="0.25">
      <c r="B58" s="95">
        <v>0</v>
      </c>
      <c r="C58" s="95">
        <v>9225</v>
      </c>
      <c r="D58" s="96">
        <v>0</v>
      </c>
      <c r="E58" s="97">
        <v>0.1</v>
      </c>
    </row>
    <row r="59" spans="2:11" x14ac:dyDescent="0.25">
      <c r="B59" s="95">
        <v>9226</v>
      </c>
      <c r="C59" s="95">
        <v>37450</v>
      </c>
      <c r="D59" s="98">
        <f>C58*E58</f>
        <v>922.5</v>
      </c>
      <c r="E59" s="97">
        <v>0.15</v>
      </c>
      <c r="G59" s="24"/>
      <c r="H59" s="25"/>
      <c r="I59" s="25"/>
    </row>
    <row r="60" spans="2:11" x14ac:dyDescent="0.25">
      <c r="B60" s="95">
        <v>37451</v>
      </c>
      <c r="C60" s="95">
        <v>90750</v>
      </c>
      <c r="D60" s="98">
        <f>D59+(C59-C58)*E59</f>
        <v>5156.25</v>
      </c>
      <c r="E60" s="97">
        <v>0.25</v>
      </c>
      <c r="G60" s="24"/>
      <c r="H60" s="25"/>
      <c r="I60" s="25"/>
      <c r="J60" s="25"/>
      <c r="K60" s="25"/>
    </row>
    <row r="61" spans="2:11" x14ac:dyDescent="0.25">
      <c r="B61" s="95">
        <v>90751</v>
      </c>
      <c r="C61" s="95">
        <v>189300</v>
      </c>
      <c r="D61" s="98">
        <f>D60+(C60-C59)*E60</f>
        <v>18481.25</v>
      </c>
      <c r="E61" s="97">
        <v>0.28000000000000003</v>
      </c>
      <c r="G61" s="25"/>
    </row>
    <row r="62" spans="2:11" x14ac:dyDescent="0.25">
      <c r="B62" s="95">
        <v>189301</v>
      </c>
      <c r="C62" s="95">
        <v>411500</v>
      </c>
      <c r="D62" s="98">
        <f>D61+(C61-C60)*E61</f>
        <v>46075.25</v>
      </c>
      <c r="E62" s="97">
        <v>0.33</v>
      </c>
      <c r="G62" s="25"/>
    </row>
    <row r="63" spans="2:11" x14ac:dyDescent="0.25">
      <c r="B63" s="95">
        <v>411501</v>
      </c>
      <c r="C63" s="95">
        <v>413200</v>
      </c>
      <c r="D63" s="98">
        <f>D62+(C62-C61)*E62</f>
        <v>119401.25</v>
      </c>
      <c r="E63" s="97">
        <v>0.35</v>
      </c>
      <c r="H63" s="25"/>
    </row>
    <row r="64" spans="2:11" x14ac:dyDescent="0.25">
      <c r="B64" s="95">
        <v>413201</v>
      </c>
      <c r="C64" s="96"/>
      <c r="D64" s="98">
        <f>D63+(C63-C62)*E63</f>
        <v>119996.25</v>
      </c>
      <c r="E64" s="97">
        <v>0.39600000000000002</v>
      </c>
      <c r="H64" s="25"/>
    </row>
    <row r="65" spans="2:15" x14ac:dyDescent="0.25">
      <c r="B65" s="446"/>
      <c r="C65" s="447"/>
      <c r="D65" s="447"/>
      <c r="E65" s="448"/>
    </row>
    <row r="66" spans="2:15" x14ac:dyDescent="0.25">
      <c r="B66" s="443" t="s">
        <v>90</v>
      </c>
      <c r="C66" s="443"/>
      <c r="D66" s="443"/>
      <c r="E66" s="66">
        <v>35000</v>
      </c>
    </row>
    <row r="67" spans="2:15" x14ac:dyDescent="0.25">
      <c r="B67" s="443" t="s">
        <v>1764</v>
      </c>
      <c r="C67" s="443"/>
      <c r="D67" s="443"/>
      <c r="E67" s="67"/>
    </row>
    <row r="68" spans="2:15" x14ac:dyDescent="0.25">
      <c r="B68" s="443" t="s">
        <v>70</v>
      </c>
      <c r="C68" s="443"/>
      <c r="D68" s="443"/>
      <c r="E68" s="426"/>
      <c r="G68" s="449" t="s">
        <v>2168</v>
      </c>
      <c r="H68" s="450"/>
      <c r="I68" s="450"/>
      <c r="J68" s="450"/>
      <c r="K68" s="450"/>
      <c r="L68" s="450"/>
      <c r="M68" s="450"/>
      <c r="N68" s="450"/>
      <c r="O68" s="450"/>
    </row>
    <row r="69" spans="2:15" x14ac:dyDescent="0.25">
      <c r="B69" s="443" t="s">
        <v>72</v>
      </c>
      <c r="C69" s="443"/>
      <c r="D69" s="443"/>
      <c r="E69" s="67"/>
      <c r="G69" s="450"/>
      <c r="H69" s="450"/>
      <c r="I69" s="450"/>
      <c r="J69" s="450"/>
      <c r="K69" s="450"/>
      <c r="L69" s="450"/>
      <c r="M69" s="450"/>
      <c r="N69" s="450"/>
      <c r="O69" s="450"/>
    </row>
    <row r="70" spans="2:15" x14ac:dyDescent="0.25">
      <c r="E70" s="111"/>
    </row>
    <row r="71" spans="2:15" ht="18.75" x14ac:dyDescent="0.3">
      <c r="B71" s="82" t="s">
        <v>1933</v>
      </c>
    </row>
    <row r="72" spans="2:15" ht="18.75" x14ac:dyDescent="0.3">
      <c r="B72" s="3"/>
    </row>
    <row r="73" spans="2:15" x14ac:dyDescent="0.25">
      <c r="B73" s="71" t="s">
        <v>19</v>
      </c>
    </row>
    <row r="74" spans="2:15" x14ac:dyDescent="0.25">
      <c r="B74" s="113" t="s">
        <v>1939</v>
      </c>
    </row>
    <row r="76" spans="2:15" x14ac:dyDescent="0.25">
      <c r="B76" s="173" t="s">
        <v>1766</v>
      </c>
      <c r="C76" s="172">
        <v>1</v>
      </c>
    </row>
    <row r="77" spans="2:15" x14ac:dyDescent="0.25">
      <c r="B77" s="140" t="s">
        <v>1938</v>
      </c>
      <c r="C77" s="136">
        <v>1</v>
      </c>
    </row>
    <row r="78" spans="2:15" x14ac:dyDescent="0.25">
      <c r="B78" s="141" t="s">
        <v>55</v>
      </c>
      <c r="C78" s="281"/>
    </row>
    <row r="80" spans="2:15" x14ac:dyDescent="0.25">
      <c r="B80" s="444" t="s">
        <v>1935</v>
      </c>
      <c r="C80" s="445"/>
      <c r="E80" s="444" t="s">
        <v>1936</v>
      </c>
      <c r="F80" s="445"/>
      <c r="H80" s="444" t="s">
        <v>1937</v>
      </c>
      <c r="I80" s="445"/>
    </row>
    <row r="81" spans="2:9" x14ac:dyDescent="0.25">
      <c r="B81" s="279" t="s">
        <v>1766</v>
      </c>
      <c r="C81" s="280" t="s">
        <v>55</v>
      </c>
      <c r="D81" s="29"/>
      <c r="E81" s="279" t="s">
        <v>1766</v>
      </c>
      <c r="F81" s="280" t="s">
        <v>55</v>
      </c>
      <c r="G81" s="29"/>
      <c r="H81" s="279" t="s">
        <v>1766</v>
      </c>
      <c r="I81" s="280" t="s">
        <v>55</v>
      </c>
    </row>
    <row r="82" spans="2:9" x14ac:dyDescent="0.25">
      <c r="B82" s="189">
        <v>1</v>
      </c>
      <c r="C82" s="167">
        <v>25.16</v>
      </c>
      <c r="D82" s="29"/>
      <c r="E82" s="189">
        <v>1</v>
      </c>
      <c r="F82" s="167">
        <v>24.37</v>
      </c>
      <c r="G82" s="29"/>
      <c r="H82" s="189">
        <v>1</v>
      </c>
      <c r="I82" s="167">
        <v>26.11</v>
      </c>
    </row>
    <row r="83" spans="2:9" x14ac:dyDescent="0.25">
      <c r="B83" s="189">
        <v>2</v>
      </c>
      <c r="C83" s="167">
        <v>110.5</v>
      </c>
      <c r="D83" s="29"/>
      <c r="E83" s="189">
        <v>2</v>
      </c>
      <c r="F83" s="167">
        <v>129.99</v>
      </c>
      <c r="G83" s="29"/>
      <c r="H83" s="189">
        <v>2</v>
      </c>
      <c r="I83" s="167">
        <v>119.15</v>
      </c>
    </row>
    <row r="84" spans="2:9" x14ac:dyDescent="0.25">
      <c r="B84" s="190">
        <v>3</v>
      </c>
      <c r="C84" s="168">
        <v>10.210000000000001</v>
      </c>
      <c r="D84" s="29"/>
      <c r="E84" s="190">
        <v>3</v>
      </c>
      <c r="F84" s="168">
        <v>10.210000000000001</v>
      </c>
      <c r="G84" s="29"/>
      <c r="H84" s="190">
        <v>3</v>
      </c>
      <c r="I84" s="168">
        <v>9.99</v>
      </c>
    </row>
    <row r="85" spans="2:9" x14ac:dyDescent="0.25">
      <c r="B85" s="29"/>
      <c r="C85" s="29"/>
      <c r="D85" s="29"/>
      <c r="E85" s="29"/>
      <c r="F85" s="29"/>
      <c r="G85" s="29"/>
      <c r="H85" s="29"/>
      <c r="I85" s="29"/>
    </row>
    <row r="86" spans="2:9" x14ac:dyDescent="0.25">
      <c r="B86" s="29"/>
      <c r="C86" s="29"/>
      <c r="D86" s="29"/>
      <c r="E86" s="29"/>
      <c r="F86" s="29"/>
      <c r="G86" s="29"/>
      <c r="H86" s="29"/>
      <c r="I86" s="29"/>
    </row>
  </sheetData>
  <sortState ref="F37:F41">
    <sortCondition descending="1" ref="F37"/>
  </sortState>
  <mergeCells count="11">
    <mergeCell ref="B80:C80"/>
    <mergeCell ref="E80:F80"/>
    <mergeCell ref="H80:I80"/>
    <mergeCell ref="B69:D69"/>
    <mergeCell ref="B65:E65"/>
    <mergeCell ref="G68:O69"/>
    <mergeCell ref="B56:E56"/>
    <mergeCell ref="B16:J17"/>
    <mergeCell ref="B66:D66"/>
    <mergeCell ref="B67:D67"/>
    <mergeCell ref="B68:D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pageSetUpPr fitToPage="1"/>
  </sheetPr>
  <dimension ref="A1:IV89"/>
  <sheetViews>
    <sheetView showGridLines="0" zoomScaleNormal="100" zoomScaleSheetLayoutView="125" workbookViewId="0">
      <selection sqref="A1:X1"/>
    </sheetView>
  </sheetViews>
  <sheetFormatPr defaultRowHeight="9" x14ac:dyDescent="0.15"/>
  <cols>
    <col min="1" max="1" width="8.5703125" style="64" customWidth="1"/>
    <col min="2" max="2" width="43.5703125" style="65" customWidth="1"/>
    <col min="3" max="24" width="7.85546875" style="45" customWidth="1"/>
    <col min="25" max="256" width="9.140625" style="45"/>
    <col min="257" max="257" width="8.5703125" style="45" customWidth="1"/>
    <col min="258" max="258" width="43.5703125" style="45" customWidth="1"/>
    <col min="259" max="280" width="7.85546875" style="45" customWidth="1"/>
    <col min="281" max="512" width="9.140625" style="45"/>
    <col min="513" max="513" width="8.5703125" style="45" customWidth="1"/>
    <col min="514" max="514" width="43.5703125" style="45" customWidth="1"/>
    <col min="515" max="536" width="7.85546875" style="45" customWidth="1"/>
    <col min="537" max="768" width="9.140625" style="45"/>
    <col min="769" max="769" width="8.5703125" style="45" customWidth="1"/>
    <col min="770" max="770" width="43.5703125" style="45" customWidth="1"/>
    <col min="771" max="792" width="7.85546875" style="45" customWidth="1"/>
    <col min="793" max="1024" width="9.140625" style="45"/>
    <col min="1025" max="1025" width="8.5703125" style="45" customWidth="1"/>
    <col min="1026" max="1026" width="43.5703125" style="45" customWidth="1"/>
    <col min="1027" max="1048" width="7.85546875" style="45" customWidth="1"/>
    <col min="1049" max="1280" width="9.140625" style="45"/>
    <col min="1281" max="1281" width="8.5703125" style="45" customWidth="1"/>
    <col min="1282" max="1282" width="43.5703125" style="45" customWidth="1"/>
    <col min="1283" max="1304" width="7.85546875" style="45" customWidth="1"/>
    <col min="1305" max="1536" width="9.140625" style="45"/>
    <col min="1537" max="1537" width="8.5703125" style="45" customWidth="1"/>
    <col min="1538" max="1538" width="43.5703125" style="45" customWidth="1"/>
    <col min="1539" max="1560" width="7.85546875" style="45" customWidth="1"/>
    <col min="1561" max="1792" width="9.140625" style="45"/>
    <col min="1793" max="1793" width="8.5703125" style="45" customWidth="1"/>
    <col min="1794" max="1794" width="43.5703125" style="45" customWidth="1"/>
    <col min="1795" max="1816" width="7.85546875" style="45" customWidth="1"/>
    <col min="1817" max="2048" width="9.140625" style="45"/>
    <col min="2049" max="2049" width="8.5703125" style="45" customWidth="1"/>
    <col min="2050" max="2050" width="43.5703125" style="45" customWidth="1"/>
    <col min="2051" max="2072" width="7.85546875" style="45" customWidth="1"/>
    <col min="2073" max="2304" width="9.140625" style="45"/>
    <col min="2305" max="2305" width="8.5703125" style="45" customWidth="1"/>
    <col min="2306" max="2306" width="43.5703125" style="45" customWidth="1"/>
    <col min="2307" max="2328" width="7.85546875" style="45" customWidth="1"/>
    <col min="2329" max="2560" width="9.140625" style="45"/>
    <col min="2561" max="2561" width="8.5703125" style="45" customWidth="1"/>
    <col min="2562" max="2562" width="43.5703125" style="45" customWidth="1"/>
    <col min="2563" max="2584" width="7.85546875" style="45" customWidth="1"/>
    <col min="2585" max="2816" width="9.140625" style="45"/>
    <col min="2817" max="2817" width="8.5703125" style="45" customWidth="1"/>
    <col min="2818" max="2818" width="43.5703125" style="45" customWidth="1"/>
    <col min="2819" max="2840" width="7.85546875" style="45" customWidth="1"/>
    <col min="2841" max="3072" width="9.140625" style="45"/>
    <col min="3073" max="3073" width="8.5703125" style="45" customWidth="1"/>
    <col min="3074" max="3074" width="43.5703125" style="45" customWidth="1"/>
    <col min="3075" max="3096" width="7.85546875" style="45" customWidth="1"/>
    <col min="3097" max="3328" width="9.140625" style="45"/>
    <col min="3329" max="3329" width="8.5703125" style="45" customWidth="1"/>
    <col min="3330" max="3330" width="43.5703125" style="45" customWidth="1"/>
    <col min="3331" max="3352" width="7.85546875" style="45" customWidth="1"/>
    <col min="3353" max="3584" width="9.140625" style="45"/>
    <col min="3585" max="3585" width="8.5703125" style="45" customWidth="1"/>
    <col min="3586" max="3586" width="43.5703125" style="45" customWidth="1"/>
    <col min="3587" max="3608" width="7.85546875" style="45" customWidth="1"/>
    <col min="3609" max="3840" width="9.140625" style="45"/>
    <col min="3841" max="3841" width="8.5703125" style="45" customWidth="1"/>
    <col min="3842" max="3842" width="43.5703125" style="45" customWidth="1"/>
    <col min="3843" max="3864" width="7.85546875" style="45" customWidth="1"/>
    <col min="3865" max="4096" width="9.140625" style="45"/>
    <col min="4097" max="4097" width="8.5703125" style="45" customWidth="1"/>
    <col min="4098" max="4098" width="43.5703125" style="45" customWidth="1"/>
    <col min="4099" max="4120" width="7.85546875" style="45" customWidth="1"/>
    <col min="4121" max="4352" width="9.140625" style="45"/>
    <col min="4353" max="4353" width="8.5703125" style="45" customWidth="1"/>
    <col min="4354" max="4354" width="43.5703125" style="45" customWidth="1"/>
    <col min="4355" max="4376" width="7.85546875" style="45" customWidth="1"/>
    <col min="4377" max="4608" width="9.140625" style="45"/>
    <col min="4609" max="4609" width="8.5703125" style="45" customWidth="1"/>
    <col min="4610" max="4610" width="43.5703125" style="45" customWidth="1"/>
    <col min="4611" max="4632" width="7.85546875" style="45" customWidth="1"/>
    <col min="4633" max="4864" width="9.140625" style="45"/>
    <col min="4865" max="4865" width="8.5703125" style="45" customWidth="1"/>
    <col min="4866" max="4866" width="43.5703125" style="45" customWidth="1"/>
    <col min="4867" max="4888" width="7.85546875" style="45" customWidth="1"/>
    <col min="4889" max="5120" width="9.140625" style="45"/>
    <col min="5121" max="5121" width="8.5703125" style="45" customWidth="1"/>
    <col min="5122" max="5122" width="43.5703125" style="45" customWidth="1"/>
    <col min="5123" max="5144" width="7.85546875" style="45" customWidth="1"/>
    <col min="5145" max="5376" width="9.140625" style="45"/>
    <col min="5377" max="5377" width="8.5703125" style="45" customWidth="1"/>
    <col min="5378" max="5378" width="43.5703125" style="45" customWidth="1"/>
    <col min="5379" max="5400" width="7.85546875" style="45" customWidth="1"/>
    <col min="5401" max="5632" width="9.140625" style="45"/>
    <col min="5633" max="5633" width="8.5703125" style="45" customWidth="1"/>
    <col min="5634" max="5634" width="43.5703125" style="45" customWidth="1"/>
    <col min="5635" max="5656" width="7.85546875" style="45" customWidth="1"/>
    <col min="5657" max="5888" width="9.140625" style="45"/>
    <col min="5889" max="5889" width="8.5703125" style="45" customWidth="1"/>
    <col min="5890" max="5890" width="43.5703125" style="45" customWidth="1"/>
    <col min="5891" max="5912" width="7.85546875" style="45" customWidth="1"/>
    <col min="5913" max="6144" width="9.140625" style="45"/>
    <col min="6145" max="6145" width="8.5703125" style="45" customWidth="1"/>
    <col min="6146" max="6146" width="43.5703125" style="45" customWidth="1"/>
    <col min="6147" max="6168" width="7.85546875" style="45" customWidth="1"/>
    <col min="6169" max="6400" width="9.140625" style="45"/>
    <col min="6401" max="6401" width="8.5703125" style="45" customWidth="1"/>
    <col min="6402" max="6402" width="43.5703125" style="45" customWidth="1"/>
    <col min="6403" max="6424" width="7.85546875" style="45" customWidth="1"/>
    <col min="6425" max="6656" width="9.140625" style="45"/>
    <col min="6657" max="6657" width="8.5703125" style="45" customWidth="1"/>
    <col min="6658" max="6658" width="43.5703125" style="45" customWidth="1"/>
    <col min="6659" max="6680" width="7.85546875" style="45" customWidth="1"/>
    <col min="6681" max="6912" width="9.140625" style="45"/>
    <col min="6913" max="6913" width="8.5703125" style="45" customWidth="1"/>
    <col min="6914" max="6914" width="43.5703125" style="45" customWidth="1"/>
    <col min="6915" max="6936" width="7.85546875" style="45" customWidth="1"/>
    <col min="6937" max="7168" width="9.140625" style="45"/>
    <col min="7169" max="7169" width="8.5703125" style="45" customWidth="1"/>
    <col min="7170" max="7170" width="43.5703125" style="45" customWidth="1"/>
    <col min="7171" max="7192" width="7.85546875" style="45" customWidth="1"/>
    <col min="7193" max="7424" width="9.140625" style="45"/>
    <col min="7425" max="7425" width="8.5703125" style="45" customWidth="1"/>
    <col min="7426" max="7426" width="43.5703125" style="45" customWidth="1"/>
    <col min="7427" max="7448" width="7.85546875" style="45" customWidth="1"/>
    <col min="7449" max="7680" width="9.140625" style="45"/>
    <col min="7681" max="7681" width="8.5703125" style="45" customWidth="1"/>
    <col min="7682" max="7682" width="43.5703125" style="45" customWidth="1"/>
    <col min="7683" max="7704" width="7.85546875" style="45" customWidth="1"/>
    <col min="7705" max="7936" width="9.140625" style="45"/>
    <col min="7937" max="7937" width="8.5703125" style="45" customWidth="1"/>
    <col min="7938" max="7938" width="43.5703125" style="45" customWidth="1"/>
    <col min="7939" max="7960" width="7.85546875" style="45" customWidth="1"/>
    <col min="7961" max="8192" width="9.140625" style="45"/>
    <col min="8193" max="8193" width="8.5703125" style="45" customWidth="1"/>
    <col min="8194" max="8194" width="43.5703125" style="45" customWidth="1"/>
    <col min="8195" max="8216" width="7.85546875" style="45" customWidth="1"/>
    <col min="8217" max="8448" width="9.140625" style="45"/>
    <col min="8449" max="8449" width="8.5703125" style="45" customWidth="1"/>
    <col min="8450" max="8450" width="43.5703125" style="45" customWidth="1"/>
    <col min="8451" max="8472" width="7.85546875" style="45" customWidth="1"/>
    <col min="8473" max="8704" width="9.140625" style="45"/>
    <col min="8705" max="8705" width="8.5703125" style="45" customWidth="1"/>
    <col min="8706" max="8706" width="43.5703125" style="45" customWidth="1"/>
    <col min="8707" max="8728" width="7.85546875" style="45" customWidth="1"/>
    <col min="8729" max="8960" width="9.140625" style="45"/>
    <col min="8961" max="8961" width="8.5703125" style="45" customWidth="1"/>
    <col min="8962" max="8962" width="43.5703125" style="45" customWidth="1"/>
    <col min="8963" max="8984" width="7.85546875" style="45" customWidth="1"/>
    <col min="8985" max="9216" width="9.140625" style="45"/>
    <col min="9217" max="9217" width="8.5703125" style="45" customWidth="1"/>
    <col min="9218" max="9218" width="43.5703125" style="45" customWidth="1"/>
    <col min="9219" max="9240" width="7.85546875" style="45" customWidth="1"/>
    <col min="9241" max="9472" width="9.140625" style="45"/>
    <col min="9473" max="9473" width="8.5703125" style="45" customWidth="1"/>
    <col min="9474" max="9474" width="43.5703125" style="45" customWidth="1"/>
    <col min="9475" max="9496" width="7.85546875" style="45" customWidth="1"/>
    <col min="9497" max="9728" width="9.140625" style="45"/>
    <col min="9729" max="9729" width="8.5703125" style="45" customWidth="1"/>
    <col min="9730" max="9730" width="43.5703125" style="45" customWidth="1"/>
    <col min="9731" max="9752" width="7.85546875" style="45" customWidth="1"/>
    <col min="9753" max="9984" width="9.140625" style="45"/>
    <col min="9985" max="9985" width="8.5703125" style="45" customWidth="1"/>
    <col min="9986" max="9986" width="43.5703125" style="45" customWidth="1"/>
    <col min="9987" max="10008" width="7.85546875" style="45" customWidth="1"/>
    <col min="10009" max="10240" width="9.140625" style="45"/>
    <col min="10241" max="10241" width="8.5703125" style="45" customWidth="1"/>
    <col min="10242" max="10242" width="43.5703125" style="45" customWidth="1"/>
    <col min="10243" max="10264" width="7.85546875" style="45" customWidth="1"/>
    <col min="10265" max="10496" width="9.140625" style="45"/>
    <col min="10497" max="10497" width="8.5703125" style="45" customWidth="1"/>
    <col min="10498" max="10498" width="43.5703125" style="45" customWidth="1"/>
    <col min="10499" max="10520" width="7.85546875" style="45" customWidth="1"/>
    <col min="10521" max="10752" width="9.140625" style="45"/>
    <col min="10753" max="10753" width="8.5703125" style="45" customWidth="1"/>
    <col min="10754" max="10754" width="43.5703125" style="45" customWidth="1"/>
    <col min="10755" max="10776" width="7.85546875" style="45" customWidth="1"/>
    <col min="10777" max="11008" width="9.140625" style="45"/>
    <col min="11009" max="11009" width="8.5703125" style="45" customWidth="1"/>
    <col min="11010" max="11010" width="43.5703125" style="45" customWidth="1"/>
    <col min="11011" max="11032" width="7.85546875" style="45" customWidth="1"/>
    <col min="11033" max="11264" width="9.140625" style="45"/>
    <col min="11265" max="11265" width="8.5703125" style="45" customWidth="1"/>
    <col min="11266" max="11266" width="43.5703125" style="45" customWidth="1"/>
    <col min="11267" max="11288" width="7.85546875" style="45" customWidth="1"/>
    <col min="11289" max="11520" width="9.140625" style="45"/>
    <col min="11521" max="11521" width="8.5703125" style="45" customWidth="1"/>
    <col min="11522" max="11522" width="43.5703125" style="45" customWidth="1"/>
    <col min="11523" max="11544" width="7.85546875" style="45" customWidth="1"/>
    <col min="11545" max="11776" width="9.140625" style="45"/>
    <col min="11777" max="11777" width="8.5703125" style="45" customWidth="1"/>
    <col min="11778" max="11778" width="43.5703125" style="45" customWidth="1"/>
    <col min="11779" max="11800" width="7.85546875" style="45" customWidth="1"/>
    <col min="11801" max="12032" width="9.140625" style="45"/>
    <col min="12033" max="12033" width="8.5703125" style="45" customWidth="1"/>
    <col min="12034" max="12034" width="43.5703125" style="45" customWidth="1"/>
    <col min="12035" max="12056" width="7.85546875" style="45" customWidth="1"/>
    <col min="12057" max="12288" width="9.140625" style="45"/>
    <col min="12289" max="12289" width="8.5703125" style="45" customWidth="1"/>
    <col min="12290" max="12290" width="43.5703125" style="45" customWidth="1"/>
    <col min="12291" max="12312" width="7.85546875" style="45" customWidth="1"/>
    <col min="12313" max="12544" width="9.140625" style="45"/>
    <col min="12545" max="12545" width="8.5703125" style="45" customWidth="1"/>
    <col min="12546" max="12546" width="43.5703125" style="45" customWidth="1"/>
    <col min="12547" max="12568" width="7.85546875" style="45" customWidth="1"/>
    <col min="12569" max="12800" width="9.140625" style="45"/>
    <col min="12801" max="12801" width="8.5703125" style="45" customWidth="1"/>
    <col min="12802" max="12802" width="43.5703125" style="45" customWidth="1"/>
    <col min="12803" max="12824" width="7.85546875" style="45" customWidth="1"/>
    <col min="12825" max="13056" width="9.140625" style="45"/>
    <col min="13057" max="13057" width="8.5703125" style="45" customWidth="1"/>
    <col min="13058" max="13058" width="43.5703125" style="45" customWidth="1"/>
    <col min="13059" max="13080" width="7.85546875" style="45" customWidth="1"/>
    <col min="13081" max="13312" width="9.140625" style="45"/>
    <col min="13313" max="13313" width="8.5703125" style="45" customWidth="1"/>
    <col min="13314" max="13314" width="43.5703125" style="45" customWidth="1"/>
    <col min="13315" max="13336" width="7.85546875" style="45" customWidth="1"/>
    <col min="13337" max="13568" width="9.140625" style="45"/>
    <col min="13569" max="13569" width="8.5703125" style="45" customWidth="1"/>
    <col min="13570" max="13570" width="43.5703125" style="45" customWidth="1"/>
    <col min="13571" max="13592" width="7.85546875" style="45" customWidth="1"/>
    <col min="13593" max="13824" width="9.140625" style="45"/>
    <col min="13825" max="13825" width="8.5703125" style="45" customWidth="1"/>
    <col min="13826" max="13826" width="43.5703125" style="45" customWidth="1"/>
    <col min="13827" max="13848" width="7.85546875" style="45" customWidth="1"/>
    <col min="13849" max="14080" width="9.140625" style="45"/>
    <col min="14081" max="14081" width="8.5703125" style="45" customWidth="1"/>
    <col min="14082" max="14082" width="43.5703125" style="45" customWidth="1"/>
    <col min="14083" max="14104" width="7.85546875" style="45" customWidth="1"/>
    <col min="14105" max="14336" width="9.140625" style="45"/>
    <col min="14337" max="14337" width="8.5703125" style="45" customWidth="1"/>
    <col min="14338" max="14338" width="43.5703125" style="45" customWidth="1"/>
    <col min="14339" max="14360" width="7.85546875" style="45" customWidth="1"/>
    <col min="14361" max="14592" width="9.140625" style="45"/>
    <col min="14593" max="14593" width="8.5703125" style="45" customWidth="1"/>
    <col min="14594" max="14594" width="43.5703125" style="45" customWidth="1"/>
    <col min="14595" max="14616" width="7.85546875" style="45" customWidth="1"/>
    <col min="14617" max="14848" width="9.140625" style="45"/>
    <col min="14849" max="14849" width="8.5703125" style="45" customWidth="1"/>
    <col min="14850" max="14850" width="43.5703125" style="45" customWidth="1"/>
    <col min="14851" max="14872" width="7.85546875" style="45" customWidth="1"/>
    <col min="14873" max="15104" width="9.140625" style="45"/>
    <col min="15105" max="15105" width="8.5703125" style="45" customWidth="1"/>
    <col min="15106" max="15106" width="43.5703125" style="45" customWidth="1"/>
    <col min="15107" max="15128" width="7.85546875" style="45" customWidth="1"/>
    <col min="15129" max="15360" width="9.140625" style="45"/>
    <col min="15361" max="15361" width="8.5703125" style="45" customWidth="1"/>
    <col min="15362" max="15362" width="43.5703125" style="45" customWidth="1"/>
    <col min="15363" max="15384" width="7.85546875" style="45" customWidth="1"/>
    <col min="15385" max="15616" width="9.140625" style="45"/>
    <col min="15617" max="15617" width="8.5703125" style="45" customWidth="1"/>
    <col min="15618" max="15618" width="43.5703125" style="45" customWidth="1"/>
    <col min="15619" max="15640" width="7.85546875" style="45" customWidth="1"/>
    <col min="15641" max="15872" width="9.140625" style="45"/>
    <col min="15873" max="15873" width="8.5703125" style="45" customWidth="1"/>
    <col min="15874" max="15874" width="43.5703125" style="45" customWidth="1"/>
    <col min="15875" max="15896" width="7.85546875" style="45" customWidth="1"/>
    <col min="15897" max="16128" width="9.140625" style="45"/>
    <col min="16129" max="16129" width="8.5703125" style="45" customWidth="1"/>
    <col min="16130" max="16130" width="43.5703125" style="45" customWidth="1"/>
    <col min="16131" max="16152" width="7.85546875" style="45" customWidth="1"/>
    <col min="16153" max="16384" width="9.140625" style="45"/>
  </cols>
  <sheetData>
    <row r="1" spans="1:24" ht="15" customHeight="1" x14ac:dyDescent="0.15">
      <c r="A1" s="454" t="s">
        <v>1726</v>
      </c>
      <c r="B1" s="455"/>
      <c r="C1" s="455"/>
      <c r="D1" s="455"/>
      <c r="E1" s="455"/>
      <c r="F1" s="455"/>
      <c r="G1" s="455"/>
      <c r="H1" s="455"/>
      <c r="I1" s="455"/>
      <c r="J1" s="455"/>
      <c r="K1" s="455"/>
      <c r="L1" s="455"/>
      <c r="M1" s="455"/>
      <c r="N1" s="455"/>
      <c r="O1" s="455"/>
      <c r="P1" s="455"/>
      <c r="Q1" s="455"/>
      <c r="R1" s="455"/>
      <c r="S1" s="455"/>
      <c r="T1" s="455"/>
      <c r="U1" s="455"/>
      <c r="V1" s="455"/>
      <c r="W1" s="455"/>
      <c r="X1" s="455"/>
    </row>
    <row r="2" spans="1:24" s="46" customFormat="1" ht="24" customHeight="1" x14ac:dyDescent="0.25">
      <c r="A2" s="456" t="s">
        <v>1727</v>
      </c>
      <c r="B2" s="457"/>
      <c r="C2" s="457"/>
      <c r="D2" s="457"/>
      <c r="E2" s="457"/>
      <c r="F2" s="457"/>
      <c r="G2" s="457"/>
      <c r="H2" s="457"/>
      <c r="I2" s="457"/>
      <c r="J2" s="457"/>
      <c r="K2" s="457"/>
    </row>
    <row r="3" spans="1:24" s="46" customFormat="1" ht="11.25" customHeight="1" x14ac:dyDescent="0.25">
      <c r="A3" s="47" t="s">
        <v>1728</v>
      </c>
      <c r="B3" s="48" t="s">
        <v>1729</v>
      </c>
      <c r="C3" s="49">
        <v>2013</v>
      </c>
      <c r="D3" s="49" t="s">
        <v>1730</v>
      </c>
      <c r="E3" s="49" t="s">
        <v>1731</v>
      </c>
      <c r="F3" s="49" t="s">
        <v>1732</v>
      </c>
      <c r="G3" s="49" t="s">
        <v>1733</v>
      </c>
      <c r="H3" s="49" t="s">
        <v>1734</v>
      </c>
      <c r="I3" s="49" t="s">
        <v>1735</v>
      </c>
      <c r="J3" s="49" t="s">
        <v>1736</v>
      </c>
      <c r="K3" s="49" t="s">
        <v>1737</v>
      </c>
      <c r="L3" s="49" t="s">
        <v>1738</v>
      </c>
      <c r="M3" s="49" t="s">
        <v>1739</v>
      </c>
      <c r="N3" s="49">
        <v>2002</v>
      </c>
      <c r="O3" s="49">
        <v>2001</v>
      </c>
      <c r="P3" s="49">
        <v>2000</v>
      </c>
      <c r="Q3" s="49">
        <v>1999</v>
      </c>
      <c r="R3" s="49">
        <v>1998</v>
      </c>
      <c r="S3" s="49">
        <v>1997</v>
      </c>
      <c r="T3" s="49">
        <v>1996</v>
      </c>
      <c r="U3" s="49">
        <v>1995</v>
      </c>
      <c r="V3" s="49">
        <v>1994</v>
      </c>
      <c r="W3" s="49">
        <v>1993</v>
      </c>
      <c r="X3" s="49">
        <v>1992</v>
      </c>
    </row>
    <row r="4" spans="1:24" s="55" customFormat="1" ht="9" customHeight="1" x14ac:dyDescent="0.15">
      <c r="A4" s="56">
        <v>441</v>
      </c>
      <c r="B4" s="54"/>
      <c r="C4" s="51">
        <v>961981</v>
      </c>
      <c r="D4" s="51">
        <v>887990</v>
      </c>
      <c r="E4" s="51">
        <v>814588</v>
      </c>
      <c r="F4" s="51">
        <v>743167</v>
      </c>
      <c r="G4" s="51">
        <v>671915</v>
      </c>
      <c r="H4" s="51">
        <v>785953</v>
      </c>
      <c r="I4" s="51">
        <v>910139</v>
      </c>
      <c r="J4" s="51">
        <v>899997</v>
      </c>
      <c r="K4" s="51">
        <v>888307</v>
      </c>
      <c r="L4" s="51">
        <v>866372</v>
      </c>
      <c r="M4" s="51">
        <v>841588</v>
      </c>
      <c r="N4" s="51">
        <v>818811</v>
      </c>
      <c r="O4" s="51">
        <v>815579</v>
      </c>
      <c r="P4" s="51">
        <v>796210</v>
      </c>
      <c r="Q4" s="51">
        <v>764204</v>
      </c>
      <c r="R4" s="51">
        <v>688415</v>
      </c>
      <c r="S4" s="51">
        <v>653817</v>
      </c>
      <c r="T4" s="51">
        <v>627507</v>
      </c>
      <c r="U4" s="51">
        <v>579715</v>
      </c>
      <c r="V4" s="51">
        <v>541141</v>
      </c>
      <c r="W4" s="51">
        <v>472916</v>
      </c>
      <c r="X4" s="51">
        <v>418393</v>
      </c>
    </row>
    <row r="5" spans="1:24" ht="9" customHeight="1" x14ac:dyDescent="0.15">
      <c r="A5" s="50">
        <v>4411</v>
      </c>
      <c r="B5" s="52"/>
      <c r="C5" s="53">
        <v>822075</v>
      </c>
      <c r="D5" s="53">
        <v>754579</v>
      </c>
      <c r="E5" s="53">
        <v>686336</v>
      </c>
      <c r="F5" s="53">
        <v>621471</v>
      </c>
      <c r="G5" s="53">
        <v>552200</v>
      </c>
      <c r="H5" s="53">
        <v>649633</v>
      </c>
      <c r="I5" s="53">
        <v>767403</v>
      </c>
      <c r="J5" s="53">
        <v>760798</v>
      </c>
      <c r="K5" s="53">
        <v>753071</v>
      </c>
      <c r="L5" s="53">
        <v>738074</v>
      </c>
      <c r="M5" s="53">
        <v>722260</v>
      </c>
      <c r="N5" s="53">
        <v>706682</v>
      </c>
      <c r="O5" s="53">
        <v>707676</v>
      </c>
      <c r="P5" s="53">
        <v>687782</v>
      </c>
      <c r="Q5" s="53">
        <v>661820</v>
      </c>
      <c r="R5" s="53">
        <v>593501</v>
      </c>
      <c r="S5" s="53">
        <v>564658</v>
      </c>
      <c r="T5" s="53">
        <v>543949</v>
      </c>
      <c r="U5" s="53">
        <v>501684</v>
      </c>
      <c r="V5" s="53">
        <v>468100</v>
      </c>
      <c r="W5" s="53">
        <v>407126</v>
      </c>
      <c r="X5" s="53">
        <v>358444</v>
      </c>
    </row>
    <row r="6" spans="1:24" ht="9" customHeight="1" x14ac:dyDescent="0.15">
      <c r="A6" s="50">
        <v>44111</v>
      </c>
      <c r="B6" s="57"/>
      <c r="C6" s="53">
        <v>737640</v>
      </c>
      <c r="D6" s="53">
        <v>674538</v>
      </c>
      <c r="E6" s="53">
        <v>610747</v>
      </c>
      <c r="F6" s="53">
        <v>549951</v>
      </c>
      <c r="G6" s="53">
        <v>486896</v>
      </c>
      <c r="H6" s="53">
        <v>575790</v>
      </c>
      <c r="I6" s="53">
        <v>687707</v>
      </c>
      <c r="J6" s="53">
        <v>685622</v>
      </c>
      <c r="K6" s="53">
        <v>681947</v>
      </c>
      <c r="L6" s="53">
        <v>670553</v>
      </c>
      <c r="M6" s="53">
        <v>659205</v>
      </c>
      <c r="N6" s="53">
        <v>645759</v>
      </c>
      <c r="O6" s="53">
        <v>649413</v>
      </c>
      <c r="P6" s="53">
        <v>630123</v>
      </c>
      <c r="Q6" s="53">
        <v>606167</v>
      </c>
      <c r="R6" s="53">
        <v>542559</v>
      </c>
      <c r="S6" s="53">
        <v>518972</v>
      </c>
      <c r="T6" s="53">
        <v>502340</v>
      </c>
      <c r="U6" s="53">
        <v>464642</v>
      </c>
      <c r="V6" s="53">
        <v>435661</v>
      </c>
      <c r="W6" s="53">
        <v>379522</v>
      </c>
      <c r="X6" s="53">
        <v>333801</v>
      </c>
    </row>
    <row r="7" spans="1:24" ht="9" customHeight="1" x14ac:dyDescent="0.15">
      <c r="A7" s="50">
        <v>44112</v>
      </c>
      <c r="B7" s="57"/>
      <c r="C7" s="53">
        <v>84435</v>
      </c>
      <c r="D7" s="53">
        <v>80041</v>
      </c>
      <c r="E7" s="53">
        <v>75589</v>
      </c>
      <c r="F7" s="53">
        <v>71520</v>
      </c>
      <c r="G7" s="53">
        <v>65304</v>
      </c>
      <c r="H7" s="53">
        <v>73843</v>
      </c>
      <c r="I7" s="53">
        <v>79696</v>
      </c>
      <c r="J7" s="53">
        <v>75176</v>
      </c>
      <c r="K7" s="53">
        <v>71124</v>
      </c>
      <c r="L7" s="53">
        <v>67521</v>
      </c>
      <c r="M7" s="53">
        <v>63055</v>
      </c>
      <c r="N7" s="53">
        <v>60923</v>
      </c>
      <c r="O7" s="53">
        <v>58263</v>
      </c>
      <c r="P7" s="53">
        <v>57659</v>
      </c>
      <c r="Q7" s="53">
        <v>55653</v>
      </c>
      <c r="R7" s="53">
        <v>50942</v>
      </c>
      <c r="S7" s="53">
        <v>45686</v>
      </c>
      <c r="T7" s="53">
        <v>41609</v>
      </c>
      <c r="U7" s="53">
        <v>37042</v>
      </c>
      <c r="V7" s="53">
        <v>32439</v>
      </c>
      <c r="W7" s="53">
        <v>27604</v>
      </c>
      <c r="X7" s="53">
        <v>24643</v>
      </c>
    </row>
    <row r="8" spans="1:24" ht="9" customHeight="1" x14ac:dyDescent="0.15">
      <c r="A8" s="50">
        <v>4412</v>
      </c>
      <c r="B8" s="52"/>
      <c r="C8" s="53">
        <v>54812</v>
      </c>
      <c r="D8" s="53">
        <v>49062</v>
      </c>
      <c r="E8" s="53">
        <v>45069</v>
      </c>
      <c r="F8" s="53">
        <v>43478</v>
      </c>
      <c r="G8" s="53">
        <v>45306</v>
      </c>
      <c r="H8" s="53">
        <v>59913</v>
      </c>
      <c r="I8" s="53">
        <v>68001</v>
      </c>
      <c r="J8" s="53">
        <v>66924</v>
      </c>
      <c r="K8" s="53">
        <v>65171</v>
      </c>
      <c r="L8" s="53">
        <v>61515</v>
      </c>
      <c r="M8" s="53">
        <v>55112</v>
      </c>
      <c r="N8" s="53">
        <v>49507</v>
      </c>
      <c r="O8" s="53">
        <v>46811</v>
      </c>
      <c r="P8" s="53">
        <v>44989</v>
      </c>
      <c r="Q8" s="53">
        <v>39735</v>
      </c>
      <c r="R8" s="53">
        <v>34915</v>
      </c>
      <c r="S8" s="53">
        <v>30615</v>
      </c>
      <c r="T8" s="53">
        <v>27994</v>
      </c>
      <c r="U8" s="53">
        <v>26128</v>
      </c>
      <c r="V8" s="53">
        <v>23801</v>
      </c>
      <c r="W8" s="53">
        <v>20980</v>
      </c>
      <c r="X8" s="53">
        <v>18026</v>
      </c>
    </row>
    <row r="9" spans="1:24" ht="9" customHeight="1" x14ac:dyDescent="0.15">
      <c r="A9" s="50">
        <v>4413</v>
      </c>
      <c r="B9" s="52"/>
      <c r="C9" s="53">
        <v>85094</v>
      </c>
      <c r="D9" s="53">
        <v>84349</v>
      </c>
      <c r="E9" s="53">
        <v>83183</v>
      </c>
      <c r="F9" s="53">
        <v>78218</v>
      </c>
      <c r="G9" s="53">
        <v>74409</v>
      </c>
      <c r="H9" s="53">
        <v>76407</v>
      </c>
      <c r="I9" s="53">
        <v>74735</v>
      </c>
      <c r="J9" s="53">
        <v>72275</v>
      </c>
      <c r="K9" s="53">
        <v>70065</v>
      </c>
      <c r="L9" s="53">
        <v>66783</v>
      </c>
      <c r="M9" s="53">
        <v>64216</v>
      </c>
      <c r="N9" s="53">
        <v>62622</v>
      </c>
      <c r="O9" s="53">
        <v>61092</v>
      </c>
      <c r="P9" s="53">
        <v>63439</v>
      </c>
      <c r="Q9" s="53">
        <v>62649</v>
      </c>
      <c r="R9" s="53">
        <v>59999</v>
      </c>
      <c r="S9" s="53">
        <v>58544</v>
      </c>
      <c r="T9" s="53">
        <v>55564</v>
      </c>
      <c r="U9" s="53">
        <v>51903</v>
      </c>
      <c r="V9" s="53">
        <v>49240</v>
      </c>
      <c r="W9" s="53">
        <v>44810</v>
      </c>
      <c r="X9" s="53">
        <v>41923</v>
      </c>
    </row>
    <row r="10" spans="1:24" ht="9" customHeight="1" x14ac:dyDescent="0.15">
      <c r="A10" s="56">
        <v>442</v>
      </c>
      <c r="B10" s="54"/>
      <c r="C10" s="51">
        <v>94879</v>
      </c>
      <c r="D10" s="51">
        <v>91552</v>
      </c>
      <c r="E10" s="51">
        <v>87652</v>
      </c>
      <c r="F10" s="51">
        <v>85408</v>
      </c>
      <c r="G10" s="51">
        <v>84894</v>
      </c>
      <c r="H10" s="51">
        <v>98799</v>
      </c>
      <c r="I10" s="51">
        <v>111144</v>
      </c>
      <c r="J10" s="51">
        <v>112795</v>
      </c>
      <c r="K10" s="51">
        <v>109120</v>
      </c>
      <c r="L10" s="51">
        <v>103757</v>
      </c>
      <c r="M10" s="51">
        <v>96736</v>
      </c>
      <c r="N10" s="51">
        <v>94438</v>
      </c>
      <c r="O10" s="51">
        <v>91484</v>
      </c>
      <c r="P10" s="51">
        <v>91170</v>
      </c>
      <c r="Q10" s="51">
        <v>84294</v>
      </c>
      <c r="R10" s="51">
        <v>77412</v>
      </c>
      <c r="S10" s="51">
        <v>72715</v>
      </c>
      <c r="T10" s="51">
        <v>67707</v>
      </c>
      <c r="U10" s="51">
        <v>63470</v>
      </c>
      <c r="V10" s="51">
        <v>60416</v>
      </c>
      <c r="W10" s="51">
        <v>55456</v>
      </c>
      <c r="X10" s="51">
        <v>52336</v>
      </c>
    </row>
    <row r="11" spans="1:24" ht="9" customHeight="1" x14ac:dyDescent="0.15">
      <c r="A11" s="50">
        <v>4421</v>
      </c>
      <c r="B11" s="52"/>
      <c r="C11" s="53">
        <v>50522</v>
      </c>
      <c r="D11" s="53">
        <v>49668</v>
      </c>
      <c r="E11" s="53">
        <v>47585</v>
      </c>
      <c r="F11" s="53">
        <v>46594</v>
      </c>
      <c r="G11" s="53">
        <v>45761</v>
      </c>
      <c r="H11" s="53">
        <v>52681</v>
      </c>
      <c r="I11" s="53">
        <v>59288</v>
      </c>
      <c r="J11" s="53">
        <v>60122</v>
      </c>
      <c r="K11" s="53">
        <v>58745</v>
      </c>
      <c r="L11" s="53">
        <v>55849</v>
      </c>
      <c r="M11" s="53">
        <v>51719</v>
      </c>
      <c r="N11" s="53">
        <v>51264</v>
      </c>
      <c r="O11" s="53">
        <v>50572</v>
      </c>
      <c r="P11" s="53">
        <v>50617</v>
      </c>
      <c r="Q11" s="53">
        <v>47022</v>
      </c>
      <c r="R11" s="53">
        <v>44110</v>
      </c>
      <c r="S11" s="53">
        <v>41877</v>
      </c>
      <c r="T11" s="53">
        <v>39168</v>
      </c>
      <c r="U11" s="53">
        <v>36977</v>
      </c>
      <c r="V11" s="53">
        <v>35503</v>
      </c>
      <c r="W11" s="53">
        <v>33299</v>
      </c>
      <c r="X11" s="53">
        <v>31552</v>
      </c>
    </row>
    <row r="12" spans="1:24" ht="9" customHeight="1" x14ac:dyDescent="0.15">
      <c r="A12" s="50">
        <v>4422</v>
      </c>
      <c r="B12" s="52"/>
      <c r="C12" s="53">
        <v>44357</v>
      </c>
      <c r="D12" s="53">
        <v>41884</v>
      </c>
      <c r="E12" s="53">
        <v>40067</v>
      </c>
      <c r="F12" s="53">
        <v>38814</v>
      </c>
      <c r="G12" s="53">
        <v>39133</v>
      </c>
      <c r="H12" s="53">
        <v>46118</v>
      </c>
      <c r="I12" s="53">
        <v>51856</v>
      </c>
      <c r="J12" s="53">
        <v>52673</v>
      </c>
      <c r="K12" s="53">
        <v>50375</v>
      </c>
      <c r="L12" s="53">
        <v>47908</v>
      </c>
      <c r="M12" s="53">
        <v>45017</v>
      </c>
      <c r="N12" s="53">
        <v>43174</v>
      </c>
      <c r="O12" s="53">
        <v>40912</v>
      </c>
      <c r="P12" s="53">
        <v>40553</v>
      </c>
      <c r="Q12" s="53">
        <v>37272</v>
      </c>
      <c r="R12" s="53">
        <v>33302</v>
      </c>
      <c r="S12" s="53">
        <v>30838</v>
      </c>
      <c r="T12" s="53">
        <v>28539</v>
      </c>
      <c r="U12" s="53">
        <v>26493</v>
      </c>
      <c r="V12" s="53">
        <v>24913</v>
      </c>
      <c r="W12" s="53">
        <v>22157</v>
      </c>
      <c r="X12" s="53">
        <v>20784</v>
      </c>
    </row>
    <row r="13" spans="1:24" ht="9" customHeight="1" x14ac:dyDescent="0.15">
      <c r="A13" s="50">
        <v>44221</v>
      </c>
      <c r="B13" s="57"/>
      <c r="C13" s="53">
        <v>16544</v>
      </c>
      <c r="D13" s="53">
        <v>15520</v>
      </c>
      <c r="E13" s="53">
        <v>14791</v>
      </c>
      <c r="F13" s="53">
        <v>14593</v>
      </c>
      <c r="G13" s="53">
        <v>15317</v>
      </c>
      <c r="H13" s="53">
        <v>18773</v>
      </c>
      <c r="I13" s="53">
        <v>22071</v>
      </c>
      <c r="J13" s="53">
        <v>23154</v>
      </c>
      <c r="K13" s="53">
        <v>22125</v>
      </c>
      <c r="L13" s="53">
        <v>20907</v>
      </c>
      <c r="M13" s="53">
        <v>19543</v>
      </c>
      <c r="N13" s="53">
        <v>19025</v>
      </c>
      <c r="O13" s="53">
        <v>19208</v>
      </c>
      <c r="P13" s="53">
        <v>19519</v>
      </c>
      <c r="Q13" s="53">
        <v>18409</v>
      </c>
      <c r="R13" s="53">
        <v>16961</v>
      </c>
      <c r="S13" s="53">
        <v>16050</v>
      </c>
      <c r="T13" s="53">
        <v>14639</v>
      </c>
      <c r="U13" s="53">
        <v>13704</v>
      </c>
      <c r="V13" s="53">
        <v>12765</v>
      </c>
      <c r="W13" s="53">
        <v>11460</v>
      </c>
      <c r="X13" s="53">
        <v>10597</v>
      </c>
    </row>
    <row r="14" spans="1:24" ht="9" customHeight="1" x14ac:dyDescent="0.15">
      <c r="A14" s="50">
        <v>44229</v>
      </c>
      <c r="B14" s="57"/>
      <c r="C14" s="53">
        <v>27813</v>
      </c>
      <c r="D14" s="53">
        <v>26364</v>
      </c>
      <c r="E14" s="53">
        <v>25276</v>
      </c>
      <c r="F14" s="53">
        <v>24221</v>
      </c>
      <c r="G14" s="53">
        <v>23816</v>
      </c>
      <c r="H14" s="53">
        <v>27345</v>
      </c>
      <c r="I14" s="53">
        <v>29785</v>
      </c>
      <c r="J14" s="53">
        <v>29519</v>
      </c>
      <c r="K14" s="53">
        <v>28250</v>
      </c>
      <c r="L14" s="53">
        <v>27001</v>
      </c>
      <c r="M14" s="53">
        <v>25474</v>
      </c>
      <c r="N14" s="53">
        <v>24149</v>
      </c>
      <c r="O14" s="53">
        <v>21704</v>
      </c>
      <c r="P14" s="53">
        <v>21034</v>
      </c>
      <c r="Q14" s="53">
        <v>18863</v>
      </c>
      <c r="R14" s="53">
        <v>16341</v>
      </c>
      <c r="S14" s="53">
        <v>14788</v>
      </c>
      <c r="T14" s="53">
        <v>13900</v>
      </c>
      <c r="U14" s="53">
        <v>12789</v>
      </c>
      <c r="V14" s="53">
        <v>12148</v>
      </c>
      <c r="W14" s="53">
        <v>10697</v>
      </c>
      <c r="X14" s="53">
        <v>10187</v>
      </c>
    </row>
    <row r="15" spans="1:24" ht="9" customHeight="1" x14ac:dyDescent="0.15">
      <c r="A15" s="50">
        <v>442299</v>
      </c>
      <c r="B15" s="57"/>
      <c r="C15" s="53">
        <v>26546</v>
      </c>
      <c r="D15" s="53">
        <v>25265</v>
      </c>
      <c r="E15" s="53">
        <v>24192</v>
      </c>
      <c r="F15" s="53">
        <v>23124</v>
      </c>
      <c r="G15" s="53">
        <v>22649</v>
      </c>
      <c r="H15" s="53">
        <v>25794</v>
      </c>
      <c r="I15" s="53">
        <v>28063</v>
      </c>
      <c r="J15" s="53">
        <v>27724</v>
      </c>
      <c r="K15" s="53">
        <v>26579</v>
      </c>
      <c r="L15" s="53">
        <v>25579</v>
      </c>
      <c r="M15" s="53">
        <v>24213</v>
      </c>
      <c r="N15" s="53">
        <v>22897</v>
      </c>
      <c r="O15" s="53">
        <v>20547</v>
      </c>
      <c r="P15" s="53">
        <v>19916</v>
      </c>
      <c r="Q15" s="53">
        <v>17761</v>
      </c>
      <c r="R15" s="53">
        <v>15288</v>
      </c>
      <c r="S15" s="53">
        <v>13791</v>
      </c>
      <c r="T15" s="53">
        <v>12851</v>
      </c>
      <c r="U15" s="53">
        <v>11763</v>
      </c>
      <c r="V15" s="53">
        <v>11189</v>
      </c>
      <c r="W15" s="53">
        <v>9787</v>
      </c>
      <c r="X15" s="53">
        <v>9303</v>
      </c>
    </row>
    <row r="16" spans="1:24" ht="9" customHeight="1" x14ac:dyDescent="0.15">
      <c r="A16" s="56">
        <v>443</v>
      </c>
      <c r="B16" s="54"/>
      <c r="C16" s="51">
        <v>103744</v>
      </c>
      <c r="D16" s="51">
        <v>102644</v>
      </c>
      <c r="E16" s="51">
        <v>100287</v>
      </c>
      <c r="F16" s="51">
        <v>97642</v>
      </c>
      <c r="G16" s="51">
        <v>95533</v>
      </c>
      <c r="H16" s="51">
        <v>105402</v>
      </c>
      <c r="I16" s="51">
        <v>106599</v>
      </c>
      <c r="J16" s="51">
        <v>105477</v>
      </c>
      <c r="K16" s="51">
        <v>100461</v>
      </c>
      <c r="L16" s="51">
        <v>93896</v>
      </c>
      <c r="M16" s="51">
        <v>86442</v>
      </c>
      <c r="N16" s="51">
        <v>83740</v>
      </c>
      <c r="O16" s="51">
        <v>80240</v>
      </c>
      <c r="P16" s="51">
        <v>82206</v>
      </c>
      <c r="Q16" s="51">
        <v>78977</v>
      </c>
      <c r="R16" s="51">
        <v>74527</v>
      </c>
      <c r="S16" s="51">
        <v>70061</v>
      </c>
      <c r="T16" s="51">
        <v>68363</v>
      </c>
      <c r="U16" s="51">
        <v>64770</v>
      </c>
      <c r="V16" s="51">
        <v>57266</v>
      </c>
      <c r="W16" s="51">
        <v>48614</v>
      </c>
      <c r="X16" s="51">
        <v>42631</v>
      </c>
    </row>
    <row r="17" spans="1:24" ht="9" customHeight="1" x14ac:dyDescent="0.15">
      <c r="A17" s="50">
        <v>4431</v>
      </c>
      <c r="B17" s="52"/>
      <c r="C17" s="53">
        <v>103744</v>
      </c>
      <c r="D17" s="53">
        <v>102644</v>
      </c>
      <c r="E17" s="53">
        <v>100287</v>
      </c>
      <c r="F17" s="53">
        <v>97642</v>
      </c>
      <c r="G17" s="53">
        <v>95533</v>
      </c>
      <c r="H17" s="53">
        <v>105402</v>
      </c>
      <c r="I17" s="53">
        <v>106599</v>
      </c>
      <c r="J17" s="53">
        <v>105477</v>
      </c>
      <c r="K17" s="53">
        <v>100461</v>
      </c>
      <c r="L17" s="53">
        <v>93896</v>
      </c>
      <c r="M17" s="53">
        <v>86442</v>
      </c>
      <c r="N17" s="53">
        <v>83740</v>
      </c>
      <c r="O17" s="53">
        <v>80240</v>
      </c>
      <c r="P17" s="53">
        <v>82206</v>
      </c>
      <c r="Q17" s="53">
        <v>78977</v>
      </c>
      <c r="R17" s="53">
        <v>74527</v>
      </c>
      <c r="S17" s="53">
        <v>70061</v>
      </c>
      <c r="T17" s="53">
        <v>68363</v>
      </c>
      <c r="U17" s="53">
        <v>64770</v>
      </c>
      <c r="V17" s="53">
        <v>57266</v>
      </c>
      <c r="W17" s="53">
        <v>48614</v>
      </c>
      <c r="X17" s="53">
        <v>42631</v>
      </c>
    </row>
    <row r="18" spans="1:24" ht="9" customHeight="1" x14ac:dyDescent="0.15">
      <c r="A18" s="50">
        <v>44311</v>
      </c>
      <c r="B18" s="57"/>
      <c r="C18" s="53">
        <v>73365</v>
      </c>
      <c r="D18" s="53">
        <v>73080</v>
      </c>
      <c r="E18" s="53">
        <v>72287</v>
      </c>
      <c r="F18" s="53">
        <v>71580</v>
      </c>
      <c r="G18" s="53">
        <v>72907</v>
      </c>
      <c r="H18" s="53">
        <v>81023</v>
      </c>
      <c r="I18" s="53">
        <v>82129</v>
      </c>
      <c r="J18" s="53">
        <v>81895</v>
      </c>
      <c r="K18" s="53">
        <v>77374</v>
      </c>
      <c r="L18" s="53">
        <v>72183</v>
      </c>
      <c r="M18" s="53">
        <v>66051</v>
      </c>
      <c r="N18" s="53">
        <v>63254</v>
      </c>
      <c r="O18" s="53">
        <v>60158</v>
      </c>
      <c r="P18" s="53">
        <v>58176</v>
      </c>
      <c r="Q18" s="53">
        <v>52149</v>
      </c>
      <c r="R18" s="53">
        <v>46581</v>
      </c>
      <c r="S18" s="53">
        <v>42992</v>
      </c>
      <c r="T18" s="53">
        <v>43246</v>
      </c>
      <c r="U18" s="53">
        <v>42080</v>
      </c>
      <c r="V18" s="53">
        <v>37880</v>
      </c>
      <c r="W18" s="53">
        <v>32548</v>
      </c>
      <c r="X18" s="53">
        <v>28944</v>
      </c>
    </row>
    <row r="19" spans="1:24" ht="9" customHeight="1" x14ac:dyDescent="0.15">
      <c r="A19" s="50">
        <v>443111</v>
      </c>
      <c r="B19" s="57"/>
      <c r="C19" s="53">
        <v>17129</v>
      </c>
      <c r="D19" s="53">
        <v>16457</v>
      </c>
      <c r="E19" s="53">
        <v>15874</v>
      </c>
      <c r="F19" s="53">
        <v>15464</v>
      </c>
      <c r="G19" s="53">
        <v>15295</v>
      </c>
      <c r="H19" s="53">
        <v>16991</v>
      </c>
      <c r="I19" s="53">
        <v>17799</v>
      </c>
      <c r="J19" s="53">
        <v>17745</v>
      </c>
      <c r="K19" s="53">
        <v>16792</v>
      </c>
      <c r="L19" s="53">
        <v>15608</v>
      </c>
      <c r="M19" s="53">
        <v>14464</v>
      </c>
      <c r="N19" s="53">
        <v>14205</v>
      </c>
      <c r="O19" s="53">
        <v>13479</v>
      </c>
      <c r="P19" s="53">
        <v>12630</v>
      </c>
      <c r="Q19" s="53">
        <v>12082</v>
      </c>
      <c r="R19" s="53">
        <v>11099</v>
      </c>
      <c r="S19" s="53">
        <v>10374</v>
      </c>
      <c r="T19" s="53">
        <v>10215</v>
      </c>
      <c r="U19" s="53">
        <v>9980</v>
      </c>
      <c r="V19" s="53">
        <v>9045</v>
      </c>
      <c r="W19" s="53">
        <v>9137</v>
      </c>
      <c r="X19" s="53">
        <v>8437</v>
      </c>
    </row>
    <row r="20" spans="1:24" ht="9" customHeight="1" x14ac:dyDescent="0.15">
      <c r="A20" s="50">
        <v>443112</v>
      </c>
      <c r="B20" s="57"/>
      <c r="C20" s="53">
        <v>56236</v>
      </c>
      <c r="D20" s="53">
        <v>56623</v>
      </c>
      <c r="E20" s="53">
        <v>56413</v>
      </c>
      <c r="F20" s="53">
        <v>56116</v>
      </c>
      <c r="G20" s="53">
        <v>57612</v>
      </c>
      <c r="H20" s="53">
        <v>64032</v>
      </c>
      <c r="I20" s="53">
        <v>64330</v>
      </c>
      <c r="J20" s="53">
        <v>64150</v>
      </c>
      <c r="K20" s="53">
        <v>60582</v>
      </c>
      <c r="L20" s="53">
        <v>56575</v>
      </c>
      <c r="M20" s="53">
        <v>51587</v>
      </c>
      <c r="N20" s="53">
        <v>49049</v>
      </c>
      <c r="O20" s="53">
        <v>46679</v>
      </c>
      <c r="P20" s="53">
        <v>45546</v>
      </c>
      <c r="Q20" s="53">
        <v>40067</v>
      </c>
      <c r="R20" s="53">
        <v>35482</v>
      </c>
      <c r="S20" s="53">
        <v>32618</v>
      </c>
      <c r="T20" s="53">
        <v>33031</v>
      </c>
      <c r="U20" s="53">
        <v>32100</v>
      </c>
      <c r="V20" s="53">
        <v>28835</v>
      </c>
      <c r="W20" s="53">
        <v>23411</v>
      </c>
      <c r="X20" s="53">
        <v>20507</v>
      </c>
    </row>
    <row r="21" spans="1:24" ht="9" customHeight="1" x14ac:dyDescent="0.15">
      <c r="A21" s="50">
        <v>44312</v>
      </c>
      <c r="B21" s="57"/>
      <c r="C21" s="53">
        <v>27723</v>
      </c>
      <c r="D21" s="53">
        <v>26742</v>
      </c>
      <c r="E21" s="53">
        <v>25188</v>
      </c>
      <c r="F21" s="53">
        <v>23241</v>
      </c>
      <c r="G21" s="53">
        <v>19795</v>
      </c>
      <c r="H21" s="53">
        <v>20628</v>
      </c>
      <c r="I21" s="53">
        <v>20487</v>
      </c>
      <c r="J21" s="53">
        <v>19761</v>
      </c>
      <c r="K21" s="53">
        <v>19381</v>
      </c>
      <c r="L21" s="53">
        <v>18122</v>
      </c>
      <c r="M21" s="53">
        <v>17018</v>
      </c>
      <c r="N21" s="53">
        <v>17248</v>
      </c>
      <c r="O21" s="53">
        <v>16867</v>
      </c>
      <c r="P21" s="53">
        <v>20645</v>
      </c>
      <c r="Q21" s="53">
        <v>23821</v>
      </c>
      <c r="R21" s="53">
        <v>25307</v>
      </c>
      <c r="S21" s="53">
        <v>24727</v>
      </c>
      <c r="T21" s="53">
        <v>22823</v>
      </c>
      <c r="U21" s="53">
        <v>20421</v>
      </c>
      <c r="V21" s="53">
        <v>17108</v>
      </c>
      <c r="W21" s="53">
        <v>13773</v>
      </c>
      <c r="X21" s="53">
        <v>11385</v>
      </c>
    </row>
    <row r="22" spans="1:24" ht="9" customHeight="1" x14ac:dyDescent="0.15">
      <c r="A22" s="56">
        <v>444</v>
      </c>
      <c r="B22" s="54"/>
      <c r="C22" s="51">
        <v>302150</v>
      </c>
      <c r="D22" s="51">
        <v>281869</v>
      </c>
      <c r="E22" s="51">
        <v>269711</v>
      </c>
      <c r="F22" s="51">
        <v>260737</v>
      </c>
      <c r="G22" s="51">
        <v>261772</v>
      </c>
      <c r="H22" s="51">
        <v>301911</v>
      </c>
      <c r="I22" s="51">
        <v>320854</v>
      </c>
      <c r="J22" s="51">
        <v>334130</v>
      </c>
      <c r="K22" s="51">
        <v>320802</v>
      </c>
      <c r="L22" s="51">
        <v>295274</v>
      </c>
      <c r="M22" s="51">
        <v>263463</v>
      </c>
      <c r="N22" s="51">
        <v>248539</v>
      </c>
      <c r="O22" s="51">
        <v>239379</v>
      </c>
      <c r="P22" s="51">
        <v>228994</v>
      </c>
      <c r="Q22" s="51">
        <v>218290</v>
      </c>
      <c r="R22" s="51">
        <v>202423</v>
      </c>
      <c r="S22" s="51">
        <v>191063</v>
      </c>
      <c r="T22" s="51">
        <v>176683</v>
      </c>
      <c r="U22" s="51">
        <v>164561</v>
      </c>
      <c r="V22" s="51">
        <v>157228</v>
      </c>
      <c r="W22" s="51">
        <v>140964</v>
      </c>
      <c r="X22" s="51">
        <v>130989</v>
      </c>
    </row>
    <row r="23" spans="1:24" ht="9" customHeight="1" x14ac:dyDescent="0.15">
      <c r="A23" s="50">
        <v>4441</v>
      </c>
      <c r="B23" s="52"/>
      <c r="C23" s="53">
        <v>260310</v>
      </c>
      <c r="D23" s="53">
        <v>242616</v>
      </c>
      <c r="E23" s="53">
        <v>232958</v>
      </c>
      <c r="F23" s="53">
        <v>225961</v>
      </c>
      <c r="G23" s="53">
        <v>227663</v>
      </c>
      <c r="H23" s="53">
        <v>263185</v>
      </c>
      <c r="I23" s="53">
        <v>283847</v>
      </c>
      <c r="J23" s="53">
        <v>299382</v>
      </c>
      <c r="K23" s="53">
        <v>286604</v>
      </c>
      <c r="L23" s="53">
        <v>261200</v>
      </c>
      <c r="M23" s="53">
        <v>230971</v>
      </c>
      <c r="N23" s="53">
        <v>217184</v>
      </c>
      <c r="O23" s="53">
        <v>207020</v>
      </c>
      <c r="P23" s="53">
        <v>197649</v>
      </c>
      <c r="Q23" s="53">
        <v>187916</v>
      </c>
      <c r="R23" s="53">
        <v>172201</v>
      </c>
      <c r="S23" s="53">
        <v>162068</v>
      </c>
      <c r="T23" s="53">
        <v>150453</v>
      </c>
      <c r="U23" s="53">
        <v>141028</v>
      </c>
      <c r="V23" s="53">
        <v>135099</v>
      </c>
      <c r="W23" s="53">
        <v>120426</v>
      </c>
      <c r="X23" s="53">
        <v>110315</v>
      </c>
    </row>
    <row r="24" spans="1:24" ht="9" customHeight="1" x14ac:dyDescent="0.15">
      <c r="A24" s="50">
        <v>44412</v>
      </c>
      <c r="B24" s="57"/>
      <c r="C24" s="53">
        <v>9497</v>
      </c>
      <c r="D24" s="53">
        <v>9174</v>
      </c>
      <c r="E24" s="53">
        <v>8454</v>
      </c>
      <c r="F24" s="53">
        <v>7995</v>
      </c>
      <c r="G24" s="53">
        <v>7973</v>
      </c>
      <c r="H24" s="53">
        <v>9424</v>
      </c>
      <c r="I24" s="53">
        <v>10166</v>
      </c>
      <c r="J24" s="53">
        <v>10332</v>
      </c>
      <c r="K24" s="53">
        <v>9842</v>
      </c>
      <c r="L24" s="53">
        <v>8880</v>
      </c>
      <c r="M24" s="53">
        <v>8478</v>
      </c>
      <c r="N24" s="53">
        <v>8096</v>
      </c>
      <c r="O24" s="53">
        <v>8589</v>
      </c>
      <c r="P24" s="53">
        <v>8863</v>
      </c>
      <c r="Q24" s="53">
        <v>8713</v>
      </c>
      <c r="R24" s="53">
        <v>8513</v>
      </c>
      <c r="S24" s="53">
        <v>7691</v>
      </c>
      <c r="T24" s="53">
        <v>7038</v>
      </c>
      <c r="U24" s="53">
        <v>6455</v>
      </c>
      <c r="V24" s="53">
        <v>5751</v>
      </c>
      <c r="W24" s="53">
        <v>5153</v>
      </c>
      <c r="X24" s="53">
        <v>4714</v>
      </c>
    </row>
    <row r="25" spans="1:24" ht="9" customHeight="1" x14ac:dyDescent="0.15">
      <c r="A25" s="50">
        <v>44413</v>
      </c>
      <c r="B25" s="57"/>
      <c r="C25" s="53">
        <v>21091</v>
      </c>
      <c r="D25" s="53">
        <v>20821</v>
      </c>
      <c r="E25" s="53">
        <v>20099</v>
      </c>
      <c r="F25" s="53">
        <v>18749</v>
      </c>
      <c r="G25" s="53">
        <v>18697</v>
      </c>
      <c r="H25" s="53">
        <v>20087</v>
      </c>
      <c r="I25" s="53">
        <v>20509</v>
      </c>
      <c r="J25" s="53">
        <v>19983</v>
      </c>
      <c r="K25" s="53">
        <v>18881</v>
      </c>
      <c r="L25" s="53">
        <v>18300</v>
      </c>
      <c r="M25" s="53">
        <v>17674</v>
      </c>
      <c r="N25" s="53">
        <v>16962</v>
      </c>
      <c r="O25" s="53">
        <v>16539</v>
      </c>
      <c r="P25" s="53">
        <v>16179</v>
      </c>
      <c r="Q25" s="53">
        <v>15586</v>
      </c>
      <c r="R25" s="53">
        <v>14965</v>
      </c>
      <c r="S25" s="53">
        <v>13952</v>
      </c>
      <c r="T25" s="53">
        <v>13907</v>
      </c>
      <c r="U25" s="53">
        <v>13718</v>
      </c>
      <c r="V25" s="53">
        <v>13778</v>
      </c>
      <c r="W25" s="53">
        <v>13000</v>
      </c>
      <c r="X25" s="53">
        <v>12670</v>
      </c>
    </row>
    <row r="26" spans="1:24" ht="9" customHeight="1" x14ac:dyDescent="0.15">
      <c r="A26" s="56">
        <v>445</v>
      </c>
      <c r="B26" s="54"/>
      <c r="C26" s="51">
        <v>643520</v>
      </c>
      <c r="D26" s="51">
        <v>629880</v>
      </c>
      <c r="E26" s="51">
        <v>610307</v>
      </c>
      <c r="F26" s="51">
        <v>581546</v>
      </c>
      <c r="G26" s="51">
        <v>569084</v>
      </c>
      <c r="H26" s="51">
        <v>569598</v>
      </c>
      <c r="I26" s="51">
        <v>547837</v>
      </c>
      <c r="J26" s="51">
        <v>525232</v>
      </c>
      <c r="K26" s="51">
        <v>508484</v>
      </c>
      <c r="L26" s="51">
        <v>490380</v>
      </c>
      <c r="M26" s="51">
        <v>474385</v>
      </c>
      <c r="N26" s="51">
        <v>464856</v>
      </c>
      <c r="O26" s="51">
        <v>462429</v>
      </c>
      <c r="P26" s="51">
        <v>444764</v>
      </c>
      <c r="Q26" s="51">
        <v>433699</v>
      </c>
      <c r="R26" s="51">
        <v>416525</v>
      </c>
      <c r="S26" s="51">
        <v>409373</v>
      </c>
      <c r="T26" s="51">
        <v>401073</v>
      </c>
      <c r="U26" s="51">
        <v>390386</v>
      </c>
      <c r="V26" s="51">
        <v>384340</v>
      </c>
      <c r="W26" s="51">
        <v>374516</v>
      </c>
      <c r="X26" s="51">
        <v>370513</v>
      </c>
    </row>
    <row r="27" spans="1:24" ht="9" customHeight="1" x14ac:dyDescent="0.15">
      <c r="A27" s="50">
        <v>4451</v>
      </c>
      <c r="B27" s="52"/>
      <c r="C27" s="53">
        <v>576421</v>
      </c>
      <c r="D27" s="53">
        <v>564877</v>
      </c>
      <c r="E27" s="53">
        <v>548336</v>
      </c>
      <c r="F27" s="53">
        <v>521252</v>
      </c>
      <c r="G27" s="53">
        <v>510359</v>
      </c>
      <c r="H27" s="53">
        <v>511376</v>
      </c>
      <c r="I27" s="53">
        <v>491360</v>
      </c>
      <c r="J27" s="53">
        <v>471699</v>
      </c>
      <c r="K27" s="53">
        <v>457667</v>
      </c>
      <c r="L27" s="53">
        <v>441136</v>
      </c>
      <c r="M27" s="53">
        <v>427987</v>
      </c>
      <c r="N27" s="53">
        <v>419813</v>
      </c>
      <c r="O27" s="53">
        <v>418127</v>
      </c>
      <c r="P27" s="53">
        <v>402515</v>
      </c>
      <c r="Q27" s="53">
        <v>394250</v>
      </c>
      <c r="R27" s="53">
        <v>378188</v>
      </c>
      <c r="S27" s="53">
        <v>372570</v>
      </c>
      <c r="T27" s="53">
        <v>365547</v>
      </c>
      <c r="U27" s="53">
        <v>356409</v>
      </c>
      <c r="V27" s="53">
        <v>350523</v>
      </c>
      <c r="W27" s="53">
        <v>341318</v>
      </c>
      <c r="X27" s="53">
        <v>337370</v>
      </c>
    </row>
    <row r="28" spans="1:24" ht="9" customHeight="1" x14ac:dyDescent="0.15">
      <c r="A28" s="50">
        <v>44511</v>
      </c>
      <c r="B28" s="57"/>
      <c r="C28" s="53">
        <v>550420</v>
      </c>
      <c r="D28" s="53">
        <v>540361</v>
      </c>
      <c r="E28" s="53">
        <v>524395</v>
      </c>
      <c r="F28" s="53">
        <v>498688</v>
      </c>
      <c r="G28" s="53">
        <v>489473</v>
      </c>
      <c r="H28" s="53">
        <v>488753</v>
      </c>
      <c r="I28" s="53">
        <v>468364</v>
      </c>
      <c r="J28" s="53">
        <v>448692</v>
      </c>
      <c r="K28" s="53">
        <v>435523</v>
      </c>
      <c r="L28" s="53">
        <v>418805</v>
      </c>
      <c r="M28" s="53">
        <v>406274</v>
      </c>
      <c r="N28" s="53">
        <v>397272</v>
      </c>
      <c r="O28" s="53">
        <v>396538</v>
      </c>
      <c r="P28" s="53">
        <v>381441</v>
      </c>
      <c r="Q28" s="53">
        <v>375401</v>
      </c>
      <c r="R28" s="53">
        <v>359920</v>
      </c>
      <c r="S28" s="53">
        <v>354112</v>
      </c>
      <c r="T28" s="53">
        <v>346947</v>
      </c>
      <c r="U28" s="53">
        <v>337784</v>
      </c>
      <c r="V28" s="53">
        <v>331708</v>
      </c>
      <c r="W28" s="53">
        <v>322511</v>
      </c>
      <c r="X28" s="53">
        <v>318277</v>
      </c>
    </row>
    <row r="29" spans="1:24" ht="9" customHeight="1" x14ac:dyDescent="0.15">
      <c r="A29" s="50">
        <v>4452</v>
      </c>
      <c r="B29" s="52"/>
      <c r="C29" s="53">
        <v>20475</v>
      </c>
      <c r="D29" s="53">
        <v>20092</v>
      </c>
      <c r="E29" s="53">
        <v>19159</v>
      </c>
      <c r="F29" s="53">
        <v>18587</v>
      </c>
      <c r="G29" s="53">
        <v>18282</v>
      </c>
      <c r="H29" s="53">
        <v>18623</v>
      </c>
      <c r="I29" s="53">
        <v>18349</v>
      </c>
      <c r="J29" s="53">
        <v>17517</v>
      </c>
      <c r="K29" s="53">
        <v>17250</v>
      </c>
      <c r="L29" s="53">
        <v>17055</v>
      </c>
      <c r="M29" s="53">
        <v>15929</v>
      </c>
      <c r="N29" s="53">
        <v>15149</v>
      </c>
      <c r="O29" s="53">
        <v>14681</v>
      </c>
      <c r="P29" s="53">
        <v>13742</v>
      </c>
      <c r="Q29" s="53">
        <v>12973</v>
      </c>
      <c r="R29" s="53">
        <v>12955</v>
      </c>
      <c r="S29" s="53">
        <v>12722</v>
      </c>
      <c r="T29" s="53">
        <v>12369</v>
      </c>
      <c r="U29" s="53">
        <v>11970</v>
      </c>
      <c r="V29" s="53">
        <v>11716</v>
      </c>
      <c r="W29" s="53">
        <v>11660</v>
      </c>
      <c r="X29" s="53">
        <v>11456</v>
      </c>
    </row>
    <row r="30" spans="1:24" ht="9" customHeight="1" x14ac:dyDescent="0.15">
      <c r="A30" s="50">
        <v>4453</v>
      </c>
      <c r="B30" s="52"/>
      <c r="C30" s="53">
        <v>46624</v>
      </c>
      <c r="D30" s="53">
        <v>44911</v>
      </c>
      <c r="E30" s="53">
        <v>42812</v>
      </c>
      <c r="F30" s="53">
        <v>41707</v>
      </c>
      <c r="G30" s="53">
        <v>40443</v>
      </c>
      <c r="H30" s="53">
        <v>39599</v>
      </c>
      <c r="I30" s="53">
        <v>38128</v>
      </c>
      <c r="J30" s="53">
        <v>36016</v>
      </c>
      <c r="K30" s="53">
        <v>33567</v>
      </c>
      <c r="L30" s="53">
        <v>32189</v>
      </c>
      <c r="M30" s="53">
        <v>30469</v>
      </c>
      <c r="N30" s="53">
        <v>29894</v>
      </c>
      <c r="O30" s="53">
        <v>29621</v>
      </c>
      <c r="P30" s="53">
        <v>28507</v>
      </c>
      <c r="Q30" s="53">
        <v>26476</v>
      </c>
      <c r="R30" s="53">
        <v>25382</v>
      </c>
      <c r="S30" s="53">
        <v>24081</v>
      </c>
      <c r="T30" s="53">
        <v>23157</v>
      </c>
      <c r="U30" s="53">
        <v>22007</v>
      </c>
      <c r="V30" s="53">
        <v>22101</v>
      </c>
      <c r="W30" s="53">
        <v>21538</v>
      </c>
      <c r="X30" s="53">
        <v>21687</v>
      </c>
    </row>
    <row r="31" spans="1:24" ht="9" customHeight="1" x14ac:dyDescent="0.15">
      <c r="A31" s="56">
        <v>446</v>
      </c>
      <c r="B31" s="54"/>
      <c r="C31" s="51">
        <v>283761</v>
      </c>
      <c r="D31" s="51">
        <v>275799</v>
      </c>
      <c r="E31" s="51">
        <v>272707</v>
      </c>
      <c r="F31" s="51">
        <v>261204</v>
      </c>
      <c r="G31" s="51">
        <v>253278</v>
      </c>
      <c r="H31" s="51">
        <v>246800</v>
      </c>
      <c r="I31" s="51">
        <v>237164</v>
      </c>
      <c r="J31" s="51">
        <v>223336</v>
      </c>
      <c r="K31" s="51">
        <v>210085</v>
      </c>
      <c r="L31" s="51">
        <v>199290</v>
      </c>
      <c r="M31" s="51">
        <v>192426</v>
      </c>
      <c r="N31" s="51">
        <v>179983</v>
      </c>
      <c r="O31" s="51">
        <v>166533</v>
      </c>
      <c r="P31" s="51">
        <v>155234</v>
      </c>
      <c r="Q31" s="51">
        <v>142699</v>
      </c>
      <c r="R31" s="51">
        <v>129583</v>
      </c>
      <c r="S31" s="51">
        <v>118672</v>
      </c>
      <c r="T31" s="51">
        <v>109557</v>
      </c>
      <c r="U31" s="51">
        <v>101635</v>
      </c>
      <c r="V31" s="51">
        <v>96363</v>
      </c>
      <c r="W31" s="51">
        <v>92594</v>
      </c>
      <c r="X31" s="51">
        <v>89705</v>
      </c>
    </row>
    <row r="32" spans="1:24" ht="9" customHeight="1" x14ac:dyDescent="0.15">
      <c r="A32" s="50">
        <v>4461</v>
      </c>
      <c r="B32" s="52"/>
      <c r="C32" s="53">
        <v>283761</v>
      </c>
      <c r="D32" s="53">
        <v>275799</v>
      </c>
      <c r="E32" s="53">
        <v>272707</v>
      </c>
      <c r="F32" s="53">
        <v>261204</v>
      </c>
      <c r="G32" s="53">
        <v>253278</v>
      </c>
      <c r="H32" s="53">
        <v>246800</v>
      </c>
      <c r="I32" s="53">
        <v>237164</v>
      </c>
      <c r="J32" s="53">
        <v>223336</v>
      </c>
      <c r="K32" s="53">
        <v>210085</v>
      </c>
      <c r="L32" s="53">
        <v>199290</v>
      </c>
      <c r="M32" s="53">
        <v>192426</v>
      </c>
      <c r="N32" s="53">
        <v>179983</v>
      </c>
      <c r="O32" s="53">
        <v>166533</v>
      </c>
      <c r="P32" s="53">
        <v>155234</v>
      </c>
      <c r="Q32" s="53">
        <v>142699</v>
      </c>
      <c r="R32" s="53">
        <v>129583</v>
      </c>
      <c r="S32" s="53">
        <v>118672</v>
      </c>
      <c r="T32" s="53">
        <v>109557</v>
      </c>
      <c r="U32" s="53">
        <v>101635</v>
      </c>
      <c r="V32" s="53">
        <v>96363</v>
      </c>
      <c r="W32" s="53">
        <v>92594</v>
      </c>
      <c r="X32" s="53">
        <v>89705</v>
      </c>
    </row>
    <row r="33" spans="1:24" ht="9" customHeight="1" x14ac:dyDescent="0.15">
      <c r="A33" s="50">
        <v>44611</v>
      </c>
      <c r="B33" s="57"/>
      <c r="C33" s="53">
        <v>236171</v>
      </c>
      <c r="D33" s="53">
        <v>230422</v>
      </c>
      <c r="E33" s="53">
        <v>231342</v>
      </c>
      <c r="F33" s="53">
        <v>222265</v>
      </c>
      <c r="G33" s="53">
        <v>217283</v>
      </c>
      <c r="H33" s="53">
        <v>210868</v>
      </c>
      <c r="I33" s="53">
        <v>202284</v>
      </c>
      <c r="J33" s="53">
        <v>191018</v>
      </c>
      <c r="K33" s="53">
        <v>179170</v>
      </c>
      <c r="L33" s="53">
        <v>169231</v>
      </c>
      <c r="M33" s="53">
        <v>165524</v>
      </c>
      <c r="N33" s="53">
        <v>153936</v>
      </c>
      <c r="O33" s="53">
        <v>141772</v>
      </c>
      <c r="P33" s="53">
        <v>130857</v>
      </c>
      <c r="Q33" s="53">
        <v>121282</v>
      </c>
      <c r="R33" s="53">
        <v>108415</v>
      </c>
      <c r="S33" s="53">
        <v>98823</v>
      </c>
      <c r="T33" s="53">
        <v>91810</v>
      </c>
      <c r="U33" s="53">
        <v>85840</v>
      </c>
      <c r="V33" s="53">
        <v>81994</v>
      </c>
      <c r="W33" s="53">
        <v>79707</v>
      </c>
      <c r="X33" s="53">
        <v>77791</v>
      </c>
    </row>
    <row r="34" spans="1:24" ht="9" customHeight="1" x14ac:dyDescent="0.15">
      <c r="A34" s="50">
        <v>44613</v>
      </c>
      <c r="B34" s="57"/>
      <c r="C34" s="53">
        <v>10364</v>
      </c>
      <c r="D34" s="53">
        <v>9986</v>
      </c>
      <c r="E34" s="53">
        <v>10056</v>
      </c>
      <c r="F34" s="53">
        <v>9362</v>
      </c>
      <c r="G34" s="53">
        <v>8767</v>
      </c>
      <c r="H34" s="53">
        <v>8358</v>
      </c>
      <c r="I34" s="53">
        <v>8231</v>
      </c>
      <c r="J34" s="53">
        <v>7581</v>
      </c>
      <c r="K34" s="53">
        <v>7499</v>
      </c>
      <c r="L34" s="53">
        <v>7156</v>
      </c>
      <c r="M34" s="53">
        <v>6912</v>
      </c>
      <c r="N34" s="53">
        <v>6818</v>
      </c>
      <c r="O34" s="53">
        <v>6487</v>
      </c>
      <c r="P34" s="53">
        <v>7228</v>
      </c>
      <c r="Q34" s="53">
        <v>6973</v>
      </c>
      <c r="R34" s="53">
        <v>6943</v>
      </c>
      <c r="S34" s="53">
        <v>6563</v>
      </c>
      <c r="T34" s="53">
        <v>5859</v>
      </c>
      <c r="U34" s="53">
        <v>5262</v>
      </c>
      <c r="V34" s="53">
        <v>5286</v>
      </c>
      <c r="W34" s="53">
        <v>4906</v>
      </c>
      <c r="X34" s="53">
        <v>4907</v>
      </c>
    </row>
    <row r="35" spans="1:24" ht="9" customHeight="1" x14ac:dyDescent="0.15">
      <c r="A35" s="56">
        <v>447</v>
      </c>
      <c r="B35" s="54"/>
      <c r="C35" s="51">
        <v>551576</v>
      </c>
      <c r="D35" s="51">
        <v>555407</v>
      </c>
      <c r="E35" s="51">
        <v>532412</v>
      </c>
      <c r="F35" s="51">
        <v>448693</v>
      </c>
      <c r="G35" s="51">
        <v>391479</v>
      </c>
      <c r="H35" s="51">
        <v>503739</v>
      </c>
      <c r="I35" s="51">
        <v>451822</v>
      </c>
      <c r="J35" s="51">
        <v>421976</v>
      </c>
      <c r="K35" s="51">
        <v>378923</v>
      </c>
      <c r="L35" s="51">
        <v>324006</v>
      </c>
      <c r="M35" s="51">
        <v>275187</v>
      </c>
      <c r="N35" s="51">
        <v>250619</v>
      </c>
      <c r="O35" s="51">
        <v>251383</v>
      </c>
      <c r="P35" s="51">
        <v>249816</v>
      </c>
      <c r="Q35" s="51">
        <v>212524</v>
      </c>
      <c r="R35" s="51">
        <v>191727</v>
      </c>
      <c r="S35" s="51">
        <v>199700</v>
      </c>
      <c r="T35" s="51">
        <v>194425</v>
      </c>
      <c r="U35" s="51">
        <v>181113</v>
      </c>
      <c r="V35" s="51">
        <v>171222</v>
      </c>
      <c r="W35" s="51">
        <v>162376</v>
      </c>
      <c r="X35" s="51">
        <v>156324</v>
      </c>
    </row>
    <row r="36" spans="1:24" ht="9" customHeight="1" x14ac:dyDescent="0.15">
      <c r="A36" s="56">
        <v>448</v>
      </c>
      <c r="B36" s="54"/>
      <c r="C36" s="51">
        <v>244548</v>
      </c>
      <c r="D36" s="51">
        <v>238773</v>
      </c>
      <c r="E36" s="51">
        <v>227984</v>
      </c>
      <c r="F36" s="51">
        <v>212847</v>
      </c>
      <c r="G36" s="51">
        <v>204192</v>
      </c>
      <c r="H36" s="51">
        <v>215446</v>
      </c>
      <c r="I36" s="51">
        <v>221205</v>
      </c>
      <c r="J36" s="51">
        <v>213189</v>
      </c>
      <c r="K36" s="51">
        <v>200969</v>
      </c>
      <c r="L36" s="51">
        <v>190253</v>
      </c>
      <c r="M36" s="51">
        <v>178694</v>
      </c>
      <c r="N36" s="51">
        <v>172304</v>
      </c>
      <c r="O36" s="51">
        <v>167287</v>
      </c>
      <c r="P36" s="51">
        <v>167674</v>
      </c>
      <c r="Q36" s="51">
        <v>159751</v>
      </c>
      <c r="R36" s="51">
        <v>149151</v>
      </c>
      <c r="S36" s="51">
        <v>140293</v>
      </c>
      <c r="T36" s="51">
        <v>136581</v>
      </c>
      <c r="U36" s="51">
        <v>131333</v>
      </c>
      <c r="V36" s="51">
        <v>129083</v>
      </c>
      <c r="W36" s="51">
        <v>124749</v>
      </c>
      <c r="X36" s="51">
        <v>120103</v>
      </c>
    </row>
    <row r="37" spans="1:24" ht="9" customHeight="1" x14ac:dyDescent="0.15">
      <c r="A37" s="50">
        <v>4481</v>
      </c>
      <c r="B37" s="52"/>
      <c r="C37" s="53">
        <v>178517</v>
      </c>
      <c r="D37" s="53">
        <v>175342</v>
      </c>
      <c r="E37" s="53">
        <v>167615</v>
      </c>
      <c r="F37" s="53">
        <v>157924</v>
      </c>
      <c r="G37" s="53">
        <v>151155</v>
      </c>
      <c r="H37" s="53">
        <v>157604</v>
      </c>
      <c r="I37" s="53">
        <v>161622</v>
      </c>
      <c r="J37" s="53">
        <v>154546</v>
      </c>
      <c r="K37" s="53">
        <v>145575</v>
      </c>
      <c r="L37" s="53">
        <v>137289</v>
      </c>
      <c r="M37" s="53">
        <v>128361</v>
      </c>
      <c r="N37" s="53">
        <v>122834</v>
      </c>
      <c r="O37" s="53">
        <v>119208</v>
      </c>
      <c r="P37" s="53">
        <v>118097</v>
      </c>
      <c r="Q37" s="53">
        <v>111681</v>
      </c>
      <c r="R37" s="53">
        <v>104128</v>
      </c>
      <c r="S37" s="53">
        <v>97722</v>
      </c>
      <c r="T37" s="53">
        <v>93712</v>
      </c>
      <c r="U37" s="53">
        <v>90708</v>
      </c>
      <c r="V37" s="53">
        <v>90161</v>
      </c>
      <c r="W37" s="53">
        <v>88127</v>
      </c>
      <c r="X37" s="53">
        <v>85370</v>
      </c>
    </row>
    <row r="38" spans="1:24" ht="9" customHeight="1" x14ac:dyDescent="0.15">
      <c r="A38" s="50">
        <v>44811</v>
      </c>
      <c r="B38" s="57"/>
      <c r="C38" s="53">
        <v>9209</v>
      </c>
      <c r="D38" s="53">
        <v>8757</v>
      </c>
      <c r="E38" s="53">
        <v>8240</v>
      </c>
      <c r="F38" s="53">
        <v>7565</v>
      </c>
      <c r="G38" s="53">
        <v>7550</v>
      </c>
      <c r="H38" s="53">
        <v>8453</v>
      </c>
      <c r="I38" s="53">
        <v>8772</v>
      </c>
      <c r="J38" s="53">
        <v>8844</v>
      </c>
      <c r="K38" s="53">
        <v>8737</v>
      </c>
      <c r="L38" s="53">
        <v>8566</v>
      </c>
      <c r="M38" s="53">
        <v>8249</v>
      </c>
      <c r="N38" s="53">
        <v>8112</v>
      </c>
      <c r="O38" s="53">
        <v>8625</v>
      </c>
      <c r="P38" s="53">
        <v>9507</v>
      </c>
      <c r="Q38" s="53">
        <v>9667</v>
      </c>
      <c r="R38" s="53">
        <v>10196</v>
      </c>
      <c r="S38" s="53">
        <v>10069</v>
      </c>
      <c r="T38" s="53">
        <v>9546</v>
      </c>
      <c r="U38" s="53">
        <v>9315</v>
      </c>
      <c r="V38" s="53">
        <v>10032</v>
      </c>
      <c r="W38" s="53">
        <v>9962</v>
      </c>
      <c r="X38" s="53">
        <v>10179</v>
      </c>
    </row>
    <row r="39" spans="1:24" ht="9" customHeight="1" x14ac:dyDescent="0.15">
      <c r="A39" s="50">
        <v>44812</v>
      </c>
      <c r="B39" s="57"/>
      <c r="C39" s="53">
        <v>43948</v>
      </c>
      <c r="D39" s="53">
        <v>43896</v>
      </c>
      <c r="E39" s="53">
        <v>41678</v>
      </c>
      <c r="F39" s="53">
        <v>38881</v>
      </c>
      <c r="G39" s="53">
        <v>36857</v>
      </c>
      <c r="H39" s="53">
        <v>38820</v>
      </c>
      <c r="I39" s="53">
        <v>40294</v>
      </c>
      <c r="J39" s="53">
        <v>38809</v>
      </c>
      <c r="K39" s="53">
        <v>37075</v>
      </c>
      <c r="L39" s="53">
        <v>34954</v>
      </c>
      <c r="M39" s="53">
        <v>32565</v>
      </c>
      <c r="N39" s="53">
        <v>31246</v>
      </c>
      <c r="O39" s="53">
        <v>31453</v>
      </c>
      <c r="P39" s="53">
        <v>31447</v>
      </c>
      <c r="Q39" s="53">
        <v>29549</v>
      </c>
      <c r="R39" s="53">
        <v>28332</v>
      </c>
      <c r="S39" s="53">
        <v>27822</v>
      </c>
      <c r="T39" s="53">
        <v>28238</v>
      </c>
      <c r="U39" s="53">
        <v>28696</v>
      </c>
      <c r="V39" s="53">
        <v>30585</v>
      </c>
      <c r="W39" s="53">
        <v>32350</v>
      </c>
      <c r="X39" s="53">
        <v>31815</v>
      </c>
    </row>
    <row r="40" spans="1:24" ht="9" customHeight="1" x14ac:dyDescent="0.15">
      <c r="A40" s="50">
        <v>44814</v>
      </c>
      <c r="B40" s="57"/>
      <c r="C40" s="53">
        <v>92589</v>
      </c>
      <c r="D40" s="53">
        <v>89592</v>
      </c>
      <c r="E40" s="53">
        <v>86154</v>
      </c>
      <c r="F40" s="53">
        <v>82952</v>
      </c>
      <c r="G40" s="53">
        <v>79886</v>
      </c>
      <c r="H40" s="53">
        <v>82268</v>
      </c>
      <c r="I40" s="53">
        <v>84592</v>
      </c>
      <c r="J40" s="53">
        <v>81712</v>
      </c>
      <c r="K40" s="53">
        <v>77292</v>
      </c>
      <c r="L40" s="53">
        <v>72444</v>
      </c>
      <c r="M40" s="53">
        <v>67494</v>
      </c>
      <c r="N40" s="53">
        <v>64289</v>
      </c>
      <c r="O40" s="53">
        <v>60150</v>
      </c>
      <c r="P40" s="53">
        <v>58913</v>
      </c>
      <c r="Q40" s="53">
        <v>55318</v>
      </c>
      <c r="R40" s="53">
        <v>50154</v>
      </c>
      <c r="S40" s="53">
        <v>45243</v>
      </c>
      <c r="T40" s="53">
        <v>42259</v>
      </c>
      <c r="U40" s="53">
        <v>39999</v>
      </c>
      <c r="V40" s="53">
        <v>38103</v>
      </c>
      <c r="W40" s="53">
        <v>35297</v>
      </c>
      <c r="X40" s="53">
        <v>33146</v>
      </c>
    </row>
    <row r="41" spans="1:24" ht="9" customHeight="1" x14ac:dyDescent="0.15">
      <c r="A41" s="50">
        <v>44819</v>
      </c>
      <c r="B41" s="57"/>
      <c r="C41" s="53">
        <v>14351</v>
      </c>
      <c r="D41" s="53">
        <v>13856</v>
      </c>
      <c r="E41" s="53">
        <v>12497</v>
      </c>
      <c r="F41" s="53">
        <v>11576</v>
      </c>
      <c r="G41" s="53">
        <v>11270</v>
      </c>
      <c r="H41" s="53">
        <v>11721</v>
      </c>
      <c r="I41" s="53">
        <v>12003</v>
      </c>
      <c r="J41" s="53">
        <v>11042</v>
      </c>
      <c r="K41" s="53">
        <v>10144</v>
      </c>
      <c r="L41" s="53">
        <v>9983</v>
      </c>
      <c r="M41" s="53">
        <v>9223</v>
      </c>
      <c r="N41" s="53">
        <v>8766</v>
      </c>
      <c r="O41" s="53">
        <v>8888</v>
      </c>
      <c r="P41" s="53">
        <v>8815</v>
      </c>
      <c r="Q41" s="53">
        <v>8247</v>
      </c>
      <c r="R41" s="53">
        <v>7470</v>
      </c>
      <c r="S41" s="53">
        <v>7321</v>
      </c>
      <c r="T41" s="53">
        <v>7110</v>
      </c>
      <c r="U41" s="53">
        <v>6610</v>
      </c>
      <c r="V41" s="53">
        <v>5992</v>
      </c>
      <c r="W41" s="53">
        <v>5521</v>
      </c>
      <c r="X41" s="53">
        <v>5295</v>
      </c>
    </row>
    <row r="42" spans="1:24" ht="9" customHeight="1" x14ac:dyDescent="0.15">
      <c r="A42" s="50">
        <v>4482</v>
      </c>
      <c r="B42" s="52"/>
      <c r="C42" s="53">
        <v>32971</v>
      </c>
      <c r="D42" s="53">
        <v>31216</v>
      </c>
      <c r="E42" s="53">
        <v>29377</v>
      </c>
      <c r="F42" s="53">
        <v>27332</v>
      </c>
      <c r="G42" s="53">
        <v>25711</v>
      </c>
      <c r="H42" s="53">
        <v>27007</v>
      </c>
      <c r="I42" s="53">
        <v>26811</v>
      </c>
      <c r="J42" s="53">
        <v>26682</v>
      </c>
      <c r="K42" s="53">
        <v>25263</v>
      </c>
      <c r="L42" s="53">
        <v>23685</v>
      </c>
      <c r="M42" s="53">
        <v>23167</v>
      </c>
      <c r="N42" s="53">
        <v>23201</v>
      </c>
      <c r="O42" s="53">
        <v>22884</v>
      </c>
      <c r="P42" s="53">
        <v>22875</v>
      </c>
      <c r="Q42" s="53">
        <v>22690</v>
      </c>
      <c r="R42" s="53">
        <v>22238</v>
      </c>
      <c r="S42" s="53">
        <v>21450</v>
      </c>
      <c r="T42" s="53">
        <v>21235</v>
      </c>
      <c r="U42" s="53">
        <v>20341</v>
      </c>
      <c r="V42" s="53">
        <v>19907</v>
      </c>
      <c r="W42" s="53">
        <v>19028</v>
      </c>
      <c r="X42" s="53">
        <v>18616</v>
      </c>
    </row>
    <row r="43" spans="1:24" ht="9" customHeight="1" x14ac:dyDescent="0.15">
      <c r="A43" s="50">
        <v>4483</v>
      </c>
      <c r="B43" s="52"/>
      <c r="C43" s="53">
        <v>33060</v>
      </c>
      <c r="D43" s="53">
        <v>32215</v>
      </c>
      <c r="E43" s="53">
        <v>30992</v>
      </c>
      <c r="F43" s="53">
        <v>27591</v>
      </c>
      <c r="G43" s="53">
        <v>27326</v>
      </c>
      <c r="H43" s="53">
        <v>30835</v>
      </c>
      <c r="I43" s="53">
        <v>32772</v>
      </c>
      <c r="J43" s="53">
        <v>31961</v>
      </c>
      <c r="K43" s="53">
        <v>30131</v>
      </c>
      <c r="L43" s="53">
        <v>29279</v>
      </c>
      <c r="M43" s="53">
        <v>27166</v>
      </c>
      <c r="N43" s="53">
        <v>26269</v>
      </c>
      <c r="O43" s="53">
        <v>25195</v>
      </c>
      <c r="P43" s="53">
        <v>26702</v>
      </c>
      <c r="Q43" s="53">
        <v>25380</v>
      </c>
      <c r="R43" s="53">
        <v>22785</v>
      </c>
      <c r="S43" s="53">
        <v>21121</v>
      </c>
      <c r="T43" s="53">
        <v>21634</v>
      </c>
      <c r="U43" s="53">
        <v>20284</v>
      </c>
      <c r="V43" s="53">
        <v>19015</v>
      </c>
      <c r="W43" s="53">
        <v>17594</v>
      </c>
      <c r="X43" s="53">
        <v>16117</v>
      </c>
    </row>
    <row r="44" spans="1:24" ht="9" customHeight="1" x14ac:dyDescent="0.15">
      <c r="A44" s="50">
        <v>44831</v>
      </c>
      <c r="B44" s="57"/>
      <c r="C44" s="53">
        <v>30305</v>
      </c>
      <c r="D44" s="53">
        <v>29760</v>
      </c>
      <c r="E44" s="53">
        <v>28795</v>
      </c>
      <c r="F44" s="53">
        <v>25725</v>
      </c>
      <c r="G44" s="53">
        <v>25567</v>
      </c>
      <c r="H44" s="53">
        <v>28923</v>
      </c>
      <c r="I44" s="53">
        <v>30820</v>
      </c>
      <c r="J44" s="53">
        <v>30103</v>
      </c>
      <c r="K44" s="53">
        <v>28421</v>
      </c>
      <c r="L44" s="53">
        <v>27623</v>
      </c>
      <c r="M44" s="53">
        <v>25493</v>
      </c>
      <c r="N44" s="53">
        <v>24638</v>
      </c>
      <c r="O44" s="53">
        <v>23561</v>
      </c>
      <c r="P44" s="53">
        <v>24821</v>
      </c>
      <c r="Q44" s="53">
        <v>23691</v>
      </c>
      <c r="R44" s="53">
        <v>21271</v>
      </c>
      <c r="S44" s="53">
        <v>19629</v>
      </c>
      <c r="T44" s="53">
        <v>20169</v>
      </c>
      <c r="U44" s="53">
        <v>19007</v>
      </c>
      <c r="V44" s="53">
        <v>17852</v>
      </c>
      <c r="W44" s="53">
        <v>16429</v>
      </c>
      <c r="X44" s="53">
        <v>15045</v>
      </c>
    </row>
    <row r="45" spans="1:24" ht="9" customHeight="1" x14ac:dyDescent="0.15">
      <c r="A45" s="56">
        <v>451</v>
      </c>
      <c r="B45" s="54"/>
      <c r="C45" s="51">
        <v>84393</v>
      </c>
      <c r="D45" s="51">
        <v>82771</v>
      </c>
      <c r="E45" s="51">
        <v>80540</v>
      </c>
      <c r="F45" s="51">
        <v>80208</v>
      </c>
      <c r="G45" s="51">
        <v>80069</v>
      </c>
      <c r="H45" s="51">
        <v>83546</v>
      </c>
      <c r="I45" s="51">
        <v>84651</v>
      </c>
      <c r="J45" s="51">
        <v>83148</v>
      </c>
      <c r="K45" s="51">
        <v>80889</v>
      </c>
      <c r="L45" s="51">
        <v>79284</v>
      </c>
      <c r="M45" s="51">
        <v>76767</v>
      </c>
      <c r="N45" s="51">
        <v>76680</v>
      </c>
      <c r="O45" s="51">
        <v>76836</v>
      </c>
      <c r="P45" s="51">
        <v>75808</v>
      </c>
      <c r="Q45" s="51">
        <v>72458</v>
      </c>
      <c r="R45" s="51">
        <v>68645</v>
      </c>
      <c r="S45" s="51">
        <v>65288</v>
      </c>
      <c r="T45" s="51">
        <v>63768</v>
      </c>
      <c r="U45" s="51">
        <v>60642</v>
      </c>
      <c r="V45" s="51">
        <v>57249</v>
      </c>
      <c r="W45" s="51">
        <v>52091</v>
      </c>
      <c r="X45" s="51">
        <v>49026</v>
      </c>
    </row>
    <row r="46" spans="1:24" ht="9" customHeight="1" x14ac:dyDescent="0.15">
      <c r="A46" s="50">
        <v>4511</v>
      </c>
      <c r="B46" s="52"/>
      <c r="C46" s="53">
        <v>70086</v>
      </c>
      <c r="D46" s="53">
        <v>67550</v>
      </c>
      <c r="E46" s="53">
        <v>63673</v>
      </c>
      <c r="F46" s="53">
        <v>61693</v>
      </c>
      <c r="G46" s="53">
        <v>60692</v>
      </c>
      <c r="H46" s="53">
        <v>62393</v>
      </c>
      <c r="I46" s="53">
        <v>62457</v>
      </c>
      <c r="J46" s="53">
        <v>60229</v>
      </c>
      <c r="K46" s="53">
        <v>56965</v>
      </c>
      <c r="L46" s="53">
        <v>55000</v>
      </c>
      <c r="M46" s="53">
        <v>53012</v>
      </c>
      <c r="N46" s="53">
        <v>52652</v>
      </c>
      <c r="O46" s="53">
        <v>52278</v>
      </c>
      <c r="P46" s="53">
        <v>51444</v>
      </c>
      <c r="Q46" s="53">
        <v>48613</v>
      </c>
      <c r="R46" s="53">
        <v>45810</v>
      </c>
      <c r="S46" s="53">
        <v>43682</v>
      </c>
      <c r="T46" s="53">
        <v>42913</v>
      </c>
      <c r="U46" s="53">
        <v>40631</v>
      </c>
      <c r="V46" s="53">
        <v>38932</v>
      </c>
      <c r="W46" s="53">
        <v>35453</v>
      </c>
      <c r="X46" s="53">
        <v>33663</v>
      </c>
    </row>
    <row r="47" spans="1:24" ht="9" customHeight="1" x14ac:dyDescent="0.15">
      <c r="A47" s="50">
        <v>45111</v>
      </c>
      <c r="B47" s="57"/>
      <c r="C47" s="53">
        <v>44360</v>
      </c>
      <c r="D47" s="53">
        <v>42106</v>
      </c>
      <c r="E47" s="53">
        <v>38969</v>
      </c>
      <c r="F47" s="53">
        <v>37305</v>
      </c>
      <c r="G47" s="53">
        <v>36506</v>
      </c>
      <c r="H47" s="53">
        <v>36744</v>
      </c>
      <c r="I47" s="53">
        <v>35804</v>
      </c>
      <c r="J47" s="53">
        <v>33869</v>
      </c>
      <c r="K47" s="53">
        <v>30713</v>
      </c>
      <c r="L47" s="53">
        <v>28640</v>
      </c>
      <c r="M47" s="53">
        <v>27000</v>
      </c>
      <c r="N47" s="53">
        <v>26219</v>
      </c>
      <c r="O47" s="53">
        <v>26158</v>
      </c>
      <c r="P47" s="53">
        <v>25308</v>
      </c>
      <c r="Q47" s="53">
        <v>23699</v>
      </c>
      <c r="R47" s="53">
        <v>22284</v>
      </c>
      <c r="S47" s="53">
        <v>21167</v>
      </c>
      <c r="T47" s="53">
        <v>20810</v>
      </c>
      <c r="U47" s="53">
        <v>19869</v>
      </c>
      <c r="V47" s="53">
        <v>18825</v>
      </c>
      <c r="W47" s="53">
        <v>16791</v>
      </c>
      <c r="X47" s="53">
        <v>15583</v>
      </c>
    </row>
    <row r="48" spans="1:24" ht="9" customHeight="1" x14ac:dyDescent="0.15">
      <c r="A48" s="50">
        <v>45112</v>
      </c>
      <c r="B48" s="57"/>
      <c r="C48" s="53">
        <v>16753</v>
      </c>
      <c r="D48" s="53">
        <v>16478</v>
      </c>
      <c r="E48" s="53">
        <v>16012</v>
      </c>
      <c r="F48" s="53">
        <v>15712</v>
      </c>
      <c r="G48" s="53">
        <v>15468</v>
      </c>
      <c r="H48" s="53">
        <v>16075</v>
      </c>
      <c r="I48" s="53">
        <v>16344</v>
      </c>
      <c r="J48" s="53">
        <v>16020</v>
      </c>
      <c r="K48" s="53">
        <v>16255</v>
      </c>
      <c r="L48" s="53">
        <v>16314</v>
      </c>
      <c r="M48" s="53">
        <v>16582</v>
      </c>
      <c r="N48" s="53">
        <v>16909</v>
      </c>
      <c r="O48" s="53">
        <v>16820</v>
      </c>
      <c r="P48" s="53">
        <v>16947</v>
      </c>
      <c r="Q48" s="53">
        <v>16651</v>
      </c>
      <c r="R48" s="53">
        <v>15833</v>
      </c>
      <c r="S48" s="53">
        <v>15021</v>
      </c>
      <c r="T48" s="53">
        <v>14502</v>
      </c>
      <c r="U48" s="53">
        <v>13714</v>
      </c>
      <c r="V48" s="53">
        <v>12850</v>
      </c>
      <c r="W48" s="53">
        <v>11651</v>
      </c>
      <c r="X48" s="53">
        <v>11251</v>
      </c>
    </row>
    <row r="49" spans="1:256" ht="9" customHeight="1" x14ac:dyDescent="0.15">
      <c r="A49" s="50">
        <v>4512</v>
      </c>
      <c r="B49" s="52"/>
      <c r="C49" s="53">
        <v>14307</v>
      </c>
      <c r="D49" s="53">
        <v>15221</v>
      </c>
      <c r="E49" s="53">
        <v>16867</v>
      </c>
      <c r="F49" s="53">
        <v>18515</v>
      </c>
      <c r="G49" s="53">
        <v>19377</v>
      </c>
      <c r="H49" s="53">
        <v>21153</v>
      </c>
      <c r="I49" s="53">
        <v>22194</v>
      </c>
      <c r="J49" s="53">
        <v>22919</v>
      </c>
      <c r="K49" s="53">
        <v>23924</v>
      </c>
      <c r="L49" s="53">
        <v>24284</v>
      </c>
      <c r="M49" s="53">
        <v>23755</v>
      </c>
      <c r="N49" s="53">
        <v>24028</v>
      </c>
      <c r="O49" s="53">
        <v>24558</v>
      </c>
      <c r="P49" s="53">
        <v>24364</v>
      </c>
      <c r="Q49" s="53">
        <v>23845</v>
      </c>
      <c r="R49" s="53">
        <v>22835</v>
      </c>
      <c r="S49" s="53">
        <v>21606</v>
      </c>
      <c r="T49" s="53">
        <v>20855</v>
      </c>
      <c r="U49" s="53">
        <v>20011</v>
      </c>
      <c r="V49" s="53">
        <v>18317</v>
      </c>
      <c r="W49" s="53">
        <v>16638</v>
      </c>
      <c r="X49" s="53">
        <v>15363</v>
      </c>
    </row>
    <row r="50" spans="1:256" ht="9" customHeight="1" x14ac:dyDescent="0.15">
      <c r="A50" s="50">
        <v>45121</v>
      </c>
      <c r="B50" s="57"/>
      <c r="C50" s="53">
        <v>12545</v>
      </c>
      <c r="D50" s="53">
        <v>13367</v>
      </c>
      <c r="E50" s="53">
        <v>14787</v>
      </c>
      <c r="F50" s="53">
        <v>16300</v>
      </c>
      <c r="G50" s="53">
        <v>16829</v>
      </c>
      <c r="H50" s="53">
        <v>18087</v>
      </c>
      <c r="I50" s="53">
        <v>18452</v>
      </c>
      <c r="J50" s="53">
        <v>18305</v>
      </c>
      <c r="K50" s="53">
        <v>18263</v>
      </c>
      <c r="L50" s="53">
        <v>18167</v>
      </c>
      <c r="M50" s="53">
        <v>17347</v>
      </c>
      <c r="N50" s="53">
        <v>16560</v>
      </c>
      <c r="O50" s="53">
        <v>16305</v>
      </c>
      <c r="P50" s="53">
        <v>16148</v>
      </c>
      <c r="Q50" s="53">
        <v>15459</v>
      </c>
      <c r="R50" s="53">
        <v>14631</v>
      </c>
      <c r="S50" s="53">
        <v>14010</v>
      </c>
      <c r="T50" s="53">
        <v>13158</v>
      </c>
      <c r="U50" s="53">
        <v>12402</v>
      </c>
      <c r="V50" s="53">
        <v>11213</v>
      </c>
      <c r="W50" s="53">
        <v>10120</v>
      </c>
      <c r="X50" s="53">
        <v>9303</v>
      </c>
    </row>
    <row r="51" spans="1:256" s="59" customFormat="1" ht="9" customHeight="1" x14ac:dyDescent="0.15">
      <c r="A51" s="50">
        <v>451211</v>
      </c>
      <c r="B51" s="57"/>
      <c r="C51" s="53">
        <v>11431</v>
      </c>
      <c r="D51" s="53">
        <v>12201</v>
      </c>
      <c r="E51" s="53">
        <v>13673</v>
      </c>
      <c r="F51" s="53">
        <v>15206</v>
      </c>
      <c r="G51" s="53">
        <v>15780</v>
      </c>
      <c r="H51" s="53">
        <v>16789</v>
      </c>
      <c r="I51" s="53">
        <v>17171</v>
      </c>
      <c r="J51" s="53">
        <v>16978</v>
      </c>
      <c r="K51" s="53">
        <v>16992</v>
      </c>
      <c r="L51" s="53">
        <v>16881</v>
      </c>
      <c r="M51" s="53">
        <v>16219</v>
      </c>
      <c r="N51" s="53">
        <v>15437</v>
      </c>
      <c r="O51" s="53">
        <v>15098</v>
      </c>
      <c r="P51" s="53">
        <v>14879</v>
      </c>
      <c r="Q51" s="53">
        <v>14172</v>
      </c>
      <c r="R51" s="53">
        <v>13282</v>
      </c>
      <c r="S51" s="53">
        <v>12742</v>
      </c>
      <c r="T51" s="53">
        <v>11905</v>
      </c>
      <c r="U51" s="53">
        <v>11196</v>
      </c>
      <c r="V51" s="53">
        <v>10107</v>
      </c>
      <c r="W51" s="53">
        <v>9108</v>
      </c>
      <c r="X51" s="53">
        <v>8327</v>
      </c>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c r="IT51" s="58"/>
      <c r="IU51" s="58"/>
      <c r="IV51" s="58"/>
    </row>
    <row r="52" spans="1:256" ht="9" customHeight="1" x14ac:dyDescent="0.15">
      <c r="A52" s="56">
        <v>452</v>
      </c>
      <c r="B52" s="54"/>
      <c r="C52" s="51">
        <v>653093</v>
      </c>
      <c r="D52" s="51">
        <v>643039</v>
      </c>
      <c r="E52" s="51">
        <v>625371</v>
      </c>
      <c r="F52" s="51">
        <v>604210</v>
      </c>
      <c r="G52" s="51">
        <v>589228</v>
      </c>
      <c r="H52" s="51">
        <v>595202</v>
      </c>
      <c r="I52" s="51">
        <v>578582</v>
      </c>
      <c r="J52" s="51">
        <v>554256</v>
      </c>
      <c r="K52" s="51">
        <v>528385</v>
      </c>
      <c r="L52" s="51">
        <v>497382</v>
      </c>
      <c r="M52" s="51">
        <v>468771</v>
      </c>
      <c r="N52" s="51">
        <v>446520</v>
      </c>
      <c r="O52" s="51">
        <v>427468</v>
      </c>
      <c r="P52" s="51">
        <v>404228</v>
      </c>
      <c r="Q52" s="51">
        <v>380179</v>
      </c>
      <c r="R52" s="51">
        <v>351081</v>
      </c>
      <c r="S52" s="51">
        <v>331363</v>
      </c>
      <c r="T52" s="51">
        <v>315305</v>
      </c>
      <c r="U52" s="51">
        <v>300498</v>
      </c>
      <c r="V52" s="51">
        <v>285190</v>
      </c>
      <c r="W52" s="51">
        <v>265996</v>
      </c>
      <c r="X52" s="51">
        <v>247876</v>
      </c>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row>
    <row r="53" spans="1:256" ht="9" customHeight="1" x14ac:dyDescent="0.15">
      <c r="A53" s="50">
        <v>4521</v>
      </c>
      <c r="B53" s="52"/>
      <c r="C53" s="53">
        <v>171749</v>
      </c>
      <c r="D53" s="53">
        <v>177794</v>
      </c>
      <c r="E53" s="53">
        <v>183764</v>
      </c>
      <c r="F53" s="53">
        <v>185062</v>
      </c>
      <c r="G53" s="53">
        <v>186799</v>
      </c>
      <c r="H53" s="53">
        <v>198352</v>
      </c>
      <c r="I53" s="53">
        <v>209392</v>
      </c>
      <c r="J53" s="53">
        <v>213155</v>
      </c>
      <c r="K53" s="53">
        <v>215266</v>
      </c>
      <c r="L53" s="53">
        <v>215691</v>
      </c>
      <c r="M53" s="53">
        <v>214470</v>
      </c>
      <c r="N53" s="53">
        <v>220743</v>
      </c>
      <c r="O53" s="53">
        <v>228377</v>
      </c>
      <c r="P53" s="53">
        <v>232475</v>
      </c>
      <c r="Q53" s="53">
        <v>230304</v>
      </c>
      <c r="R53" s="53">
        <v>223290</v>
      </c>
      <c r="S53" s="53">
        <v>220108</v>
      </c>
      <c r="T53" s="53">
        <v>212203</v>
      </c>
      <c r="U53" s="53">
        <v>205920</v>
      </c>
      <c r="V53" s="53">
        <v>198945</v>
      </c>
      <c r="W53" s="53">
        <v>187685</v>
      </c>
      <c r="X53" s="53">
        <v>177089</v>
      </c>
    </row>
    <row r="54" spans="1:256" ht="9" customHeight="1" x14ac:dyDescent="0.15">
      <c r="A54" s="50">
        <v>45211</v>
      </c>
      <c r="B54" s="57"/>
      <c r="C54" s="53">
        <v>171749</v>
      </c>
      <c r="D54" s="53">
        <v>177794</v>
      </c>
      <c r="E54" s="53">
        <v>183764</v>
      </c>
      <c r="F54" s="53">
        <v>185062</v>
      </c>
      <c r="G54" s="53">
        <v>186799</v>
      </c>
      <c r="H54" s="53">
        <v>198352</v>
      </c>
      <c r="I54" s="53">
        <v>209392</v>
      </c>
      <c r="J54" s="53">
        <v>213155</v>
      </c>
      <c r="K54" s="53">
        <v>215266</v>
      </c>
      <c r="L54" s="53">
        <v>215691</v>
      </c>
      <c r="M54" s="53">
        <v>214470</v>
      </c>
      <c r="N54" s="53">
        <v>220743</v>
      </c>
      <c r="O54" s="53">
        <v>228377</v>
      </c>
      <c r="P54" s="53">
        <v>232475</v>
      </c>
      <c r="Q54" s="53">
        <v>230304</v>
      </c>
      <c r="R54" s="53">
        <v>223290</v>
      </c>
      <c r="S54" s="53">
        <v>220108</v>
      </c>
      <c r="T54" s="53">
        <v>212203</v>
      </c>
      <c r="U54" s="53">
        <v>205920</v>
      </c>
      <c r="V54" s="53">
        <v>198945</v>
      </c>
      <c r="W54" s="53">
        <v>187685</v>
      </c>
      <c r="X54" s="53">
        <v>177089</v>
      </c>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row>
    <row r="55" spans="1:256" s="58" customFormat="1" ht="9" customHeight="1" x14ac:dyDescent="0.15">
      <c r="A55" s="50">
        <v>452111</v>
      </c>
      <c r="B55" s="57"/>
      <c r="C55" s="53">
        <v>61149</v>
      </c>
      <c r="D55" s="53">
        <v>63515</v>
      </c>
      <c r="E55" s="53">
        <v>66200</v>
      </c>
      <c r="F55" s="53">
        <v>65254</v>
      </c>
      <c r="G55" s="53">
        <v>63587</v>
      </c>
      <c r="H55" s="53">
        <v>71282</v>
      </c>
      <c r="I55" s="53">
        <v>76887</v>
      </c>
      <c r="J55" s="53">
        <v>80297</v>
      </c>
      <c r="K55" s="53">
        <v>84751</v>
      </c>
      <c r="L55" s="53">
        <v>84466</v>
      </c>
      <c r="M55" s="53">
        <v>85146</v>
      </c>
      <c r="N55" s="53">
        <v>86857</v>
      </c>
      <c r="O55" s="53">
        <v>90782</v>
      </c>
      <c r="P55" s="53">
        <v>96282</v>
      </c>
      <c r="Q55" s="53">
        <v>96652</v>
      </c>
      <c r="R55" s="53">
        <v>94308</v>
      </c>
      <c r="S55" s="53">
        <v>93985</v>
      </c>
      <c r="T55" s="53">
        <v>92172</v>
      </c>
      <c r="U55" s="53">
        <v>89300</v>
      </c>
      <c r="V55" s="53">
        <v>89402</v>
      </c>
      <c r="W55" s="53">
        <v>86325</v>
      </c>
      <c r="X55" s="53">
        <v>85153</v>
      </c>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row>
    <row r="56" spans="1:256" ht="9" customHeight="1" x14ac:dyDescent="0.15">
      <c r="A56" s="50">
        <v>452112</v>
      </c>
      <c r="B56" s="57"/>
      <c r="C56" s="53">
        <v>110600</v>
      </c>
      <c r="D56" s="53">
        <v>114279</v>
      </c>
      <c r="E56" s="53">
        <v>117564</v>
      </c>
      <c r="F56" s="53">
        <v>119808</v>
      </c>
      <c r="G56" s="53">
        <v>123212</v>
      </c>
      <c r="H56" s="53">
        <v>127070</v>
      </c>
      <c r="I56" s="53">
        <v>132505</v>
      </c>
      <c r="J56" s="53">
        <v>132858</v>
      </c>
      <c r="K56" s="53">
        <v>130515</v>
      </c>
      <c r="L56" s="53">
        <v>131225</v>
      </c>
      <c r="M56" s="53">
        <v>129324</v>
      </c>
      <c r="N56" s="53">
        <v>133886</v>
      </c>
      <c r="O56" s="53">
        <v>137595</v>
      </c>
      <c r="P56" s="53">
        <v>136193</v>
      </c>
      <c r="Q56" s="53">
        <v>133652</v>
      </c>
      <c r="R56" s="53">
        <v>128982</v>
      </c>
      <c r="S56" s="53">
        <v>126123</v>
      </c>
      <c r="T56" s="53">
        <v>120031</v>
      </c>
      <c r="U56" s="53">
        <v>116620</v>
      </c>
      <c r="V56" s="53">
        <v>109543</v>
      </c>
      <c r="W56" s="53">
        <v>101360</v>
      </c>
      <c r="X56" s="53">
        <v>91936</v>
      </c>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row>
    <row r="57" spans="1:256" ht="9" customHeight="1" x14ac:dyDescent="0.15">
      <c r="A57" s="50">
        <v>4521</v>
      </c>
      <c r="B57" s="52"/>
      <c r="C57" s="53">
        <v>175080</v>
      </c>
      <c r="D57" s="53">
        <v>181010</v>
      </c>
      <c r="E57" s="53">
        <v>186968</v>
      </c>
      <c r="F57" s="53">
        <v>188103</v>
      </c>
      <c r="G57" s="53">
        <v>190006</v>
      </c>
      <c r="H57" s="53">
        <v>202524</v>
      </c>
      <c r="I57" s="53">
        <v>213941</v>
      </c>
      <c r="J57" s="53">
        <v>218132</v>
      </c>
      <c r="K57" s="53">
        <v>220676</v>
      </c>
      <c r="L57" s="53">
        <v>221419</v>
      </c>
      <c r="M57" s="53">
        <v>220775</v>
      </c>
      <c r="N57" s="53">
        <v>227773</v>
      </c>
      <c r="O57" s="53">
        <v>235579</v>
      </c>
      <c r="P57" s="53">
        <v>239921</v>
      </c>
      <c r="Q57" s="53">
        <v>236847</v>
      </c>
      <c r="R57" s="53">
        <v>228934</v>
      </c>
      <c r="S57" s="53">
        <v>225062</v>
      </c>
      <c r="T57" s="53">
        <v>217001</v>
      </c>
      <c r="U57" s="53">
        <v>210919</v>
      </c>
      <c r="V57" s="53">
        <v>203808</v>
      </c>
      <c r="W57" s="53">
        <v>192125</v>
      </c>
      <c r="X57" s="53">
        <v>181255</v>
      </c>
    </row>
    <row r="58" spans="1:256" ht="9" customHeight="1" x14ac:dyDescent="0.15">
      <c r="A58" s="50">
        <v>45211</v>
      </c>
      <c r="B58" s="57"/>
      <c r="C58" s="53">
        <v>175080</v>
      </c>
      <c r="D58" s="53">
        <v>181010</v>
      </c>
      <c r="E58" s="53">
        <v>186968</v>
      </c>
      <c r="F58" s="53">
        <v>188103</v>
      </c>
      <c r="G58" s="53">
        <v>190006</v>
      </c>
      <c r="H58" s="53">
        <v>202524</v>
      </c>
      <c r="I58" s="53">
        <v>213941</v>
      </c>
      <c r="J58" s="53">
        <v>218132</v>
      </c>
      <c r="K58" s="53">
        <v>220676</v>
      </c>
      <c r="L58" s="53">
        <v>221419</v>
      </c>
      <c r="M58" s="53">
        <v>220775</v>
      </c>
      <c r="N58" s="53">
        <v>227773</v>
      </c>
      <c r="O58" s="53">
        <v>235579</v>
      </c>
      <c r="P58" s="53">
        <v>239921</v>
      </c>
      <c r="Q58" s="53">
        <v>236847</v>
      </c>
      <c r="R58" s="53">
        <v>228934</v>
      </c>
      <c r="S58" s="53">
        <v>225062</v>
      </c>
      <c r="T58" s="53">
        <v>217001</v>
      </c>
      <c r="U58" s="53">
        <v>210919</v>
      </c>
      <c r="V58" s="53">
        <v>203808</v>
      </c>
      <c r="W58" s="53">
        <v>192125</v>
      </c>
      <c r="X58" s="53">
        <v>181255</v>
      </c>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row>
    <row r="59" spans="1:256" ht="9" customHeight="1" x14ac:dyDescent="0.15">
      <c r="A59" s="50">
        <v>452111</v>
      </c>
      <c r="B59" s="57"/>
      <c r="C59" s="53">
        <v>62937</v>
      </c>
      <c r="D59" s="53">
        <v>65128</v>
      </c>
      <c r="E59" s="53">
        <v>67787</v>
      </c>
      <c r="F59" s="53">
        <v>66667</v>
      </c>
      <c r="G59" s="53">
        <v>65134</v>
      </c>
      <c r="H59" s="53">
        <v>73219</v>
      </c>
      <c r="I59" s="53">
        <v>79015</v>
      </c>
      <c r="J59" s="53">
        <v>82662</v>
      </c>
      <c r="K59" s="53">
        <v>87461</v>
      </c>
      <c r="L59" s="53">
        <v>87265</v>
      </c>
      <c r="M59" s="53">
        <v>88277</v>
      </c>
      <c r="N59" s="53">
        <v>90228</v>
      </c>
      <c r="O59" s="53">
        <v>93871</v>
      </c>
      <c r="P59" s="53">
        <v>100284</v>
      </c>
      <c r="Q59" s="53">
        <v>100302</v>
      </c>
      <c r="R59" s="53">
        <v>97523</v>
      </c>
      <c r="S59" s="53">
        <v>97013</v>
      </c>
      <c r="T59" s="53">
        <v>95065</v>
      </c>
      <c r="U59" s="53">
        <v>92258</v>
      </c>
      <c r="V59" s="53">
        <v>92015</v>
      </c>
      <c r="W59" s="53">
        <v>88720</v>
      </c>
      <c r="X59" s="53">
        <v>87384</v>
      </c>
      <c r="Y59" s="58"/>
      <c r="Z59" s="58"/>
      <c r="AA59" s="58"/>
      <c r="AB59" s="58"/>
      <c r="AC59" s="58"/>
      <c r="AD59" s="58"/>
      <c r="AE59" s="58"/>
      <c r="AF59" s="58"/>
      <c r="AG59" s="58"/>
      <c r="AH59" s="58"/>
      <c r="AI59" s="58"/>
      <c r="AJ59" s="58"/>
      <c r="AK59" s="58"/>
    </row>
    <row r="60" spans="1:256" ht="9" customHeight="1" x14ac:dyDescent="0.15">
      <c r="A60" s="50">
        <v>452112</v>
      </c>
      <c r="B60" s="57"/>
      <c r="C60" s="53">
        <v>112143</v>
      </c>
      <c r="D60" s="53">
        <v>115882</v>
      </c>
      <c r="E60" s="53">
        <v>119181</v>
      </c>
      <c r="F60" s="53">
        <v>121436</v>
      </c>
      <c r="G60" s="53">
        <v>124872</v>
      </c>
      <c r="H60" s="53">
        <v>129305</v>
      </c>
      <c r="I60" s="53">
        <v>134926</v>
      </c>
      <c r="J60" s="53">
        <v>135470</v>
      </c>
      <c r="K60" s="53">
        <v>133215</v>
      </c>
      <c r="L60" s="53">
        <v>134154</v>
      </c>
      <c r="M60" s="53">
        <v>132498</v>
      </c>
      <c r="N60" s="53">
        <v>137545</v>
      </c>
      <c r="O60" s="53">
        <v>141708</v>
      </c>
      <c r="P60" s="53">
        <v>139637</v>
      </c>
      <c r="Q60" s="53">
        <v>136545</v>
      </c>
      <c r="R60" s="53">
        <v>131411</v>
      </c>
      <c r="S60" s="53">
        <v>128049</v>
      </c>
      <c r="T60" s="53">
        <v>121936</v>
      </c>
      <c r="U60" s="53">
        <v>118661</v>
      </c>
      <c r="V60" s="53">
        <v>111793</v>
      </c>
      <c r="W60" s="53">
        <v>103405</v>
      </c>
      <c r="X60" s="53">
        <v>93871</v>
      </c>
    </row>
    <row r="61" spans="1:256" ht="9" customHeight="1" x14ac:dyDescent="0.15">
      <c r="A61" s="50">
        <v>4529</v>
      </c>
      <c r="B61" s="52"/>
      <c r="C61" s="53">
        <v>481344</v>
      </c>
      <c r="D61" s="53">
        <v>465245</v>
      </c>
      <c r="E61" s="53">
        <v>441607</v>
      </c>
      <c r="F61" s="53">
        <v>419148</v>
      </c>
      <c r="G61" s="53">
        <v>402429</v>
      </c>
      <c r="H61" s="53">
        <v>396850</v>
      </c>
      <c r="I61" s="53">
        <v>369190</v>
      </c>
      <c r="J61" s="53">
        <v>341101</v>
      </c>
      <c r="K61" s="53">
        <v>313119</v>
      </c>
      <c r="L61" s="53">
        <v>281691</v>
      </c>
      <c r="M61" s="53">
        <v>254301</v>
      </c>
      <c r="N61" s="53">
        <v>225777</v>
      </c>
      <c r="O61" s="53">
        <v>199091</v>
      </c>
      <c r="P61" s="53">
        <v>171753</v>
      </c>
      <c r="Q61" s="53">
        <v>149875</v>
      </c>
      <c r="R61" s="53">
        <v>127791</v>
      </c>
      <c r="S61" s="53">
        <v>111255</v>
      </c>
      <c r="T61" s="53">
        <v>103102</v>
      </c>
      <c r="U61" s="53">
        <v>94578</v>
      </c>
      <c r="V61" s="53">
        <v>86245</v>
      </c>
      <c r="W61" s="53">
        <v>78311</v>
      </c>
      <c r="X61" s="53">
        <v>70787</v>
      </c>
    </row>
    <row r="62" spans="1:256" ht="9" customHeight="1" x14ac:dyDescent="0.15">
      <c r="A62" s="50">
        <v>45291</v>
      </c>
      <c r="B62" s="57"/>
      <c r="C62" s="53">
        <v>419581</v>
      </c>
      <c r="D62" s="53">
        <v>406414</v>
      </c>
      <c r="E62" s="53">
        <v>386423</v>
      </c>
      <c r="F62" s="53">
        <v>368050</v>
      </c>
      <c r="G62" s="53">
        <v>354566</v>
      </c>
      <c r="H62" s="53">
        <v>351243</v>
      </c>
      <c r="I62" s="53">
        <v>324963</v>
      </c>
      <c r="J62" s="53">
        <v>297956</v>
      </c>
      <c r="K62" s="53">
        <v>271920</v>
      </c>
      <c r="L62" s="53">
        <v>242330</v>
      </c>
      <c r="M62" s="53">
        <v>216286</v>
      </c>
      <c r="N62" s="53">
        <v>191252</v>
      </c>
      <c r="O62" s="53">
        <v>164716</v>
      </c>
      <c r="P62" s="53">
        <v>139614</v>
      </c>
      <c r="Q62" s="53">
        <v>118809</v>
      </c>
      <c r="R62" s="53">
        <v>98493</v>
      </c>
      <c r="S62" s="53">
        <v>81919</v>
      </c>
      <c r="T62" s="53">
        <v>73079</v>
      </c>
      <c r="U62" s="53">
        <v>65101</v>
      </c>
      <c r="V62" s="53">
        <v>57756</v>
      </c>
      <c r="W62" s="53">
        <v>46628</v>
      </c>
      <c r="X62" s="53">
        <v>40025</v>
      </c>
    </row>
    <row r="63" spans="1:256" ht="9" customHeight="1" x14ac:dyDescent="0.15">
      <c r="A63" s="50">
        <v>45299</v>
      </c>
      <c r="B63" s="57"/>
      <c r="C63" s="53">
        <v>61763</v>
      </c>
      <c r="D63" s="53">
        <v>58831</v>
      </c>
      <c r="E63" s="53">
        <v>55184</v>
      </c>
      <c r="F63" s="53">
        <v>51098</v>
      </c>
      <c r="G63" s="53">
        <v>47863</v>
      </c>
      <c r="H63" s="53">
        <v>45607</v>
      </c>
      <c r="I63" s="53">
        <v>44227</v>
      </c>
      <c r="J63" s="53">
        <v>43145</v>
      </c>
      <c r="K63" s="53">
        <v>41199</v>
      </c>
      <c r="L63" s="53">
        <v>39361</v>
      </c>
      <c r="M63" s="53">
        <v>38015</v>
      </c>
      <c r="N63" s="53">
        <v>34525</v>
      </c>
      <c r="O63" s="53">
        <v>34375</v>
      </c>
      <c r="P63" s="53">
        <v>32139</v>
      </c>
      <c r="Q63" s="53">
        <v>31066</v>
      </c>
      <c r="R63" s="53">
        <v>29298</v>
      </c>
      <c r="S63" s="53">
        <v>29336</v>
      </c>
      <c r="T63" s="53">
        <v>30023</v>
      </c>
      <c r="U63" s="53">
        <v>29477</v>
      </c>
      <c r="V63" s="53">
        <v>28489</v>
      </c>
      <c r="W63" s="53">
        <v>31683</v>
      </c>
      <c r="X63" s="53">
        <v>30762</v>
      </c>
    </row>
    <row r="64" spans="1:256" ht="9" customHeight="1" x14ac:dyDescent="0.15">
      <c r="A64" s="56">
        <v>453</v>
      </c>
      <c r="B64" s="54"/>
      <c r="C64" s="51">
        <v>112618</v>
      </c>
      <c r="D64" s="51">
        <v>110093</v>
      </c>
      <c r="E64" s="51">
        <v>108373</v>
      </c>
      <c r="F64" s="51">
        <v>104299</v>
      </c>
      <c r="G64" s="51">
        <v>101778</v>
      </c>
      <c r="H64" s="51">
        <v>110689</v>
      </c>
      <c r="I64" s="51">
        <v>116418</v>
      </c>
      <c r="J64" s="51">
        <v>113694</v>
      </c>
      <c r="K64" s="51">
        <v>107279</v>
      </c>
      <c r="L64" s="51">
        <v>104177</v>
      </c>
      <c r="M64" s="51">
        <v>101913</v>
      </c>
      <c r="N64" s="51">
        <v>102783</v>
      </c>
      <c r="O64" s="51">
        <v>103087</v>
      </c>
      <c r="P64" s="51">
        <v>106719</v>
      </c>
      <c r="Q64" s="51">
        <v>104218</v>
      </c>
      <c r="R64" s="51">
        <v>98369</v>
      </c>
      <c r="S64" s="51">
        <v>90232</v>
      </c>
      <c r="T64" s="51">
        <v>82819</v>
      </c>
      <c r="U64" s="51">
        <v>75977</v>
      </c>
      <c r="V64" s="51">
        <v>69457</v>
      </c>
      <c r="W64" s="51">
        <v>61545</v>
      </c>
      <c r="X64" s="51">
        <v>54840</v>
      </c>
    </row>
    <row r="65" spans="1:24" ht="9" customHeight="1" x14ac:dyDescent="0.15">
      <c r="A65" s="50">
        <v>4531</v>
      </c>
      <c r="B65" s="60"/>
      <c r="C65" s="53">
        <v>5848</v>
      </c>
      <c r="D65" s="53">
        <v>5580</v>
      </c>
      <c r="E65" s="53">
        <v>5591</v>
      </c>
      <c r="F65" s="53">
        <v>5907</v>
      </c>
      <c r="G65" s="53">
        <v>5880</v>
      </c>
      <c r="H65" s="53">
        <v>6717</v>
      </c>
      <c r="I65" s="53">
        <v>7244</v>
      </c>
      <c r="J65" s="53">
        <v>7329</v>
      </c>
      <c r="K65" s="53">
        <v>7078</v>
      </c>
      <c r="L65" s="53">
        <v>6730</v>
      </c>
      <c r="M65" s="53">
        <v>6945</v>
      </c>
      <c r="N65" s="53">
        <v>7494</v>
      </c>
      <c r="O65" s="53">
        <v>7859</v>
      </c>
      <c r="P65" s="53">
        <v>8171</v>
      </c>
      <c r="Q65" s="53">
        <v>7804</v>
      </c>
      <c r="R65" s="53">
        <v>7585</v>
      </c>
      <c r="S65" s="53">
        <v>7316</v>
      </c>
      <c r="T65" s="53">
        <v>7122</v>
      </c>
      <c r="U65" s="53">
        <v>6636</v>
      </c>
      <c r="V65" s="53">
        <v>6587</v>
      </c>
      <c r="W65" s="53">
        <v>6429</v>
      </c>
      <c r="X65" s="53">
        <v>6397</v>
      </c>
    </row>
    <row r="66" spans="1:24" ht="9" customHeight="1" x14ac:dyDescent="0.15">
      <c r="A66" s="50">
        <v>4532</v>
      </c>
      <c r="B66" s="60"/>
      <c r="C66" s="53">
        <v>32861</v>
      </c>
      <c r="D66" s="53">
        <v>33418</v>
      </c>
      <c r="E66" s="53">
        <v>34020</v>
      </c>
      <c r="F66" s="53">
        <v>34275</v>
      </c>
      <c r="G66" s="53">
        <v>34453</v>
      </c>
      <c r="H66" s="53">
        <v>38074</v>
      </c>
      <c r="I66" s="53">
        <v>41245</v>
      </c>
      <c r="J66" s="53">
        <v>41290</v>
      </c>
      <c r="K66" s="53">
        <v>39775</v>
      </c>
      <c r="L66" s="53">
        <v>39319</v>
      </c>
      <c r="M66" s="53">
        <v>38704</v>
      </c>
      <c r="N66" s="53">
        <v>39025</v>
      </c>
      <c r="O66" s="53">
        <v>39385</v>
      </c>
      <c r="P66" s="53">
        <v>41653</v>
      </c>
      <c r="Q66" s="53">
        <v>40006</v>
      </c>
      <c r="R66" s="53">
        <v>37120</v>
      </c>
      <c r="S66" s="53">
        <v>33667</v>
      </c>
      <c r="T66" s="53">
        <v>30889</v>
      </c>
      <c r="U66" s="53">
        <v>29327</v>
      </c>
      <c r="V66" s="53">
        <v>27143</v>
      </c>
      <c r="W66" s="53">
        <v>23876</v>
      </c>
      <c r="X66" s="53">
        <v>21416</v>
      </c>
    </row>
    <row r="67" spans="1:24" ht="9" customHeight="1" x14ac:dyDescent="0.15">
      <c r="A67" s="50">
        <v>45321</v>
      </c>
      <c r="B67" s="57"/>
      <c r="C67" s="53">
        <v>16502</v>
      </c>
      <c r="D67" s="53">
        <v>17427</v>
      </c>
      <c r="E67" s="53">
        <v>18142</v>
      </c>
      <c r="F67" s="53">
        <v>18790</v>
      </c>
      <c r="G67" s="53">
        <v>19408</v>
      </c>
      <c r="H67" s="53">
        <v>21278</v>
      </c>
      <c r="I67" s="53">
        <v>23204</v>
      </c>
      <c r="J67" s="53">
        <v>22788</v>
      </c>
      <c r="K67" s="53">
        <v>22162</v>
      </c>
      <c r="L67" s="53">
        <v>21685</v>
      </c>
      <c r="M67" s="53">
        <v>21017</v>
      </c>
      <c r="N67" s="53">
        <v>20961</v>
      </c>
      <c r="O67" s="53">
        <v>20885</v>
      </c>
      <c r="P67" s="53">
        <v>22748</v>
      </c>
      <c r="Q67" s="53">
        <v>21600</v>
      </c>
      <c r="R67" s="53">
        <v>19522</v>
      </c>
      <c r="S67" s="53">
        <v>17334</v>
      </c>
      <c r="T67" s="53">
        <v>15592</v>
      </c>
      <c r="U67" s="53">
        <v>14824</v>
      </c>
      <c r="V67" s="53">
        <v>13235</v>
      </c>
      <c r="W67" s="53">
        <v>11127</v>
      </c>
      <c r="X67" s="53">
        <v>9184</v>
      </c>
    </row>
    <row r="68" spans="1:24" ht="9" customHeight="1" x14ac:dyDescent="0.15">
      <c r="A68" s="50">
        <v>45322</v>
      </c>
      <c r="B68" s="57"/>
      <c r="C68" s="53">
        <v>16359</v>
      </c>
      <c r="D68" s="53">
        <v>15991</v>
      </c>
      <c r="E68" s="53">
        <v>15878</v>
      </c>
      <c r="F68" s="53">
        <v>15485</v>
      </c>
      <c r="G68" s="53">
        <v>15045</v>
      </c>
      <c r="H68" s="53">
        <v>16796</v>
      </c>
      <c r="I68" s="53">
        <v>18041</v>
      </c>
      <c r="J68" s="53">
        <v>18502</v>
      </c>
      <c r="K68" s="53">
        <v>17613</v>
      </c>
      <c r="L68" s="53">
        <v>17634</v>
      </c>
      <c r="M68" s="53">
        <v>17687</v>
      </c>
      <c r="N68" s="53">
        <v>18064</v>
      </c>
      <c r="O68" s="53">
        <v>18500</v>
      </c>
      <c r="P68" s="53">
        <v>18905</v>
      </c>
      <c r="Q68" s="53">
        <v>18406</v>
      </c>
      <c r="R68" s="53">
        <v>17598</v>
      </c>
      <c r="S68" s="53">
        <v>16333</v>
      </c>
      <c r="T68" s="53">
        <v>15297</v>
      </c>
      <c r="U68" s="53">
        <v>14503</v>
      </c>
      <c r="V68" s="53">
        <v>13908</v>
      </c>
      <c r="W68" s="53">
        <v>12749</v>
      </c>
      <c r="X68" s="53">
        <v>12232</v>
      </c>
    </row>
    <row r="69" spans="1:24" ht="9" customHeight="1" x14ac:dyDescent="0.15">
      <c r="A69" s="50">
        <v>4533</v>
      </c>
      <c r="B69" s="60"/>
      <c r="C69" s="53">
        <v>15873</v>
      </c>
      <c r="D69" s="53">
        <v>14827</v>
      </c>
      <c r="E69" s="53">
        <v>13237</v>
      </c>
      <c r="F69" s="53">
        <v>11858</v>
      </c>
      <c r="G69" s="53">
        <v>10910</v>
      </c>
      <c r="H69" s="53">
        <v>11260</v>
      </c>
      <c r="I69" s="53">
        <v>10930</v>
      </c>
      <c r="J69" s="53">
        <v>10413</v>
      </c>
      <c r="K69" s="53">
        <v>9320</v>
      </c>
      <c r="L69" s="53">
        <v>9271</v>
      </c>
      <c r="M69" s="53">
        <v>9214</v>
      </c>
      <c r="N69" s="53">
        <v>9500</v>
      </c>
      <c r="O69" s="53">
        <v>9527</v>
      </c>
      <c r="P69" s="53">
        <v>9832</v>
      </c>
      <c r="Q69" s="53">
        <v>9377</v>
      </c>
      <c r="R69" s="53">
        <v>9023</v>
      </c>
      <c r="S69" s="53">
        <v>8058</v>
      </c>
      <c r="T69" s="53">
        <v>7256</v>
      </c>
      <c r="U69" s="53">
        <v>6617</v>
      </c>
      <c r="V69" s="53">
        <v>6125</v>
      </c>
      <c r="W69" s="53">
        <v>6136</v>
      </c>
      <c r="X69" s="53">
        <v>5567</v>
      </c>
    </row>
    <row r="70" spans="1:24" ht="9" customHeight="1" x14ac:dyDescent="0.15">
      <c r="A70" s="50">
        <v>4539</v>
      </c>
      <c r="B70" s="60"/>
      <c r="C70" s="53">
        <v>58036</v>
      </c>
      <c r="D70" s="53">
        <v>56268</v>
      </c>
      <c r="E70" s="53">
        <v>55525</v>
      </c>
      <c r="F70" s="53">
        <v>52259</v>
      </c>
      <c r="G70" s="53">
        <v>50535</v>
      </c>
      <c r="H70" s="53">
        <v>54638</v>
      </c>
      <c r="I70" s="53">
        <v>56999</v>
      </c>
      <c r="J70" s="53">
        <v>54662</v>
      </c>
      <c r="K70" s="53">
        <v>51106</v>
      </c>
      <c r="L70" s="53">
        <v>48857</v>
      </c>
      <c r="M70" s="53">
        <v>47050</v>
      </c>
      <c r="N70" s="53">
        <v>46764</v>
      </c>
      <c r="O70" s="53">
        <v>46316</v>
      </c>
      <c r="P70" s="53">
        <v>47063</v>
      </c>
      <c r="Q70" s="53">
        <v>47031</v>
      </c>
      <c r="R70" s="53">
        <v>44641</v>
      </c>
      <c r="S70" s="53">
        <v>41191</v>
      </c>
      <c r="T70" s="53">
        <v>37552</v>
      </c>
      <c r="U70" s="53">
        <v>33397</v>
      </c>
      <c r="V70" s="53">
        <v>29602</v>
      </c>
      <c r="W70" s="53">
        <v>25104</v>
      </c>
      <c r="X70" s="53">
        <v>21460</v>
      </c>
    </row>
    <row r="71" spans="1:24" ht="9" customHeight="1" x14ac:dyDescent="0.15">
      <c r="A71" s="50">
        <v>45399</v>
      </c>
      <c r="B71" s="57"/>
      <c r="C71" s="53">
        <v>29517</v>
      </c>
      <c r="D71" s="53">
        <v>29756</v>
      </c>
      <c r="E71" s="53">
        <v>29879</v>
      </c>
      <c r="F71" s="53">
        <v>27715</v>
      </c>
      <c r="G71" s="53">
        <v>26759</v>
      </c>
      <c r="H71" s="53">
        <v>27305</v>
      </c>
      <c r="I71" s="53">
        <v>27213</v>
      </c>
      <c r="J71" s="53">
        <v>27332</v>
      </c>
      <c r="K71" s="53">
        <v>25777</v>
      </c>
      <c r="L71" s="53">
        <v>25270</v>
      </c>
      <c r="M71" s="53">
        <v>24666</v>
      </c>
      <c r="N71" s="53">
        <v>24040</v>
      </c>
      <c r="O71" s="53">
        <v>22643</v>
      </c>
      <c r="P71" s="53">
        <v>22132</v>
      </c>
      <c r="Q71" s="53">
        <v>20770</v>
      </c>
      <c r="R71" s="53">
        <v>19366</v>
      </c>
      <c r="S71" s="53">
        <v>18044</v>
      </c>
      <c r="T71" s="53">
        <v>16314</v>
      </c>
      <c r="U71" s="53">
        <v>14465</v>
      </c>
      <c r="V71" s="53">
        <v>13063</v>
      </c>
      <c r="W71" s="53">
        <v>11316</v>
      </c>
      <c r="X71" s="53">
        <v>10071</v>
      </c>
    </row>
    <row r="72" spans="1:24" ht="9" customHeight="1" x14ac:dyDescent="0.15">
      <c r="A72" s="56">
        <v>454</v>
      </c>
      <c r="B72" s="54"/>
      <c r="C72" s="51">
        <v>432759</v>
      </c>
      <c r="D72" s="51">
        <v>406420</v>
      </c>
      <c r="E72" s="51">
        <v>376058</v>
      </c>
      <c r="F72" s="51">
        <v>340902</v>
      </c>
      <c r="G72" s="51">
        <v>311230</v>
      </c>
      <c r="H72" s="51">
        <v>319223</v>
      </c>
      <c r="I72" s="51">
        <v>308767</v>
      </c>
      <c r="J72" s="51">
        <v>284343</v>
      </c>
      <c r="K72" s="51">
        <v>255579</v>
      </c>
      <c r="L72" s="51">
        <v>228977</v>
      </c>
      <c r="M72" s="51">
        <v>206359</v>
      </c>
      <c r="N72" s="51">
        <v>189279</v>
      </c>
      <c r="O72" s="51">
        <v>180563</v>
      </c>
      <c r="P72" s="51">
        <v>180453</v>
      </c>
      <c r="Q72" s="51">
        <v>151797</v>
      </c>
      <c r="R72" s="51">
        <v>133904</v>
      </c>
      <c r="S72" s="51">
        <v>126190</v>
      </c>
      <c r="T72" s="51">
        <v>117761</v>
      </c>
      <c r="U72" s="51">
        <v>103516</v>
      </c>
      <c r="V72" s="51">
        <v>96280</v>
      </c>
      <c r="W72" s="51">
        <v>85811</v>
      </c>
      <c r="X72" s="51">
        <v>78501</v>
      </c>
    </row>
    <row r="73" spans="1:24" ht="9" customHeight="1" x14ac:dyDescent="0.15">
      <c r="A73" s="50">
        <v>4541</v>
      </c>
      <c r="B73" s="52"/>
      <c r="C73" s="53">
        <v>348126</v>
      </c>
      <c r="D73" s="53">
        <v>325817</v>
      </c>
      <c r="E73" s="53">
        <v>293582</v>
      </c>
      <c r="F73" s="53">
        <v>262912</v>
      </c>
      <c r="G73" s="53">
        <v>235352</v>
      </c>
      <c r="H73" s="53">
        <v>229153</v>
      </c>
      <c r="I73" s="53">
        <v>223681</v>
      </c>
      <c r="J73" s="53">
        <v>202251</v>
      </c>
      <c r="K73" s="53">
        <v>175900</v>
      </c>
      <c r="L73" s="53">
        <v>154157</v>
      </c>
      <c r="M73" s="53">
        <v>134304</v>
      </c>
      <c r="N73" s="53">
        <v>122214</v>
      </c>
      <c r="O73" s="53">
        <v>114749</v>
      </c>
      <c r="P73" s="53">
        <v>113790</v>
      </c>
      <c r="Q73" s="53">
        <v>94282</v>
      </c>
      <c r="R73" s="53">
        <v>80297</v>
      </c>
      <c r="S73" s="53">
        <v>70067</v>
      </c>
      <c r="T73" s="53">
        <v>61106</v>
      </c>
      <c r="U73" s="53">
        <v>52680</v>
      </c>
      <c r="V73" s="53">
        <v>47037</v>
      </c>
      <c r="W73" s="53">
        <v>40677</v>
      </c>
      <c r="X73" s="53">
        <v>35210</v>
      </c>
    </row>
    <row r="74" spans="1:24" ht="9" customHeight="1" x14ac:dyDescent="0.15">
      <c r="A74" s="50">
        <v>4542</v>
      </c>
      <c r="B74" s="52"/>
      <c r="C74" s="53">
        <v>6487</v>
      </c>
      <c r="D74" s="53">
        <v>6657</v>
      </c>
      <c r="E74" s="53">
        <v>6308</v>
      </c>
      <c r="F74" s="53">
        <v>6469</v>
      </c>
      <c r="G74" s="53">
        <v>6703</v>
      </c>
      <c r="H74" s="53">
        <v>7688</v>
      </c>
      <c r="I74" s="53">
        <v>7866</v>
      </c>
      <c r="J74" s="53">
        <v>8088</v>
      </c>
      <c r="K74" s="53">
        <v>7979</v>
      </c>
      <c r="L74" s="53">
        <v>8127</v>
      </c>
      <c r="M74" s="53">
        <v>7738</v>
      </c>
      <c r="N74" s="53">
        <v>7968</v>
      </c>
      <c r="O74" s="53">
        <v>7853</v>
      </c>
      <c r="P74" s="53">
        <v>8572</v>
      </c>
      <c r="Q74" s="53">
        <v>8217</v>
      </c>
      <c r="R74" s="53">
        <v>7859</v>
      </c>
      <c r="S74" s="53">
        <v>7772</v>
      </c>
      <c r="T74" s="53">
        <v>7466</v>
      </c>
      <c r="U74" s="53">
        <v>6753</v>
      </c>
      <c r="V74" s="53">
        <v>6958</v>
      </c>
      <c r="W74" s="53">
        <v>6850</v>
      </c>
      <c r="X74" s="53">
        <v>7028</v>
      </c>
    </row>
    <row r="75" spans="1:24" ht="9" customHeight="1" x14ac:dyDescent="0.15">
      <c r="A75" s="50">
        <v>4543</v>
      </c>
      <c r="B75" s="52"/>
      <c r="C75" s="53">
        <v>78146</v>
      </c>
      <c r="D75" s="53">
        <v>73946</v>
      </c>
      <c r="E75" s="53">
        <v>76168</v>
      </c>
      <c r="F75" s="53">
        <v>71521</v>
      </c>
      <c r="G75" s="53">
        <v>69175</v>
      </c>
      <c r="H75" s="53">
        <v>82382</v>
      </c>
      <c r="I75" s="53">
        <v>77220</v>
      </c>
      <c r="J75" s="53">
        <v>74004</v>
      </c>
      <c r="K75" s="53">
        <v>71700</v>
      </c>
      <c r="L75" s="53">
        <v>66693</v>
      </c>
      <c r="M75" s="53">
        <v>64317</v>
      </c>
      <c r="N75" s="53">
        <v>59097</v>
      </c>
      <c r="O75" s="53">
        <v>57961</v>
      </c>
      <c r="P75" s="53">
        <v>58091</v>
      </c>
      <c r="Q75" s="53">
        <v>49298</v>
      </c>
      <c r="R75" s="53">
        <v>45748</v>
      </c>
      <c r="S75" s="53">
        <v>48351</v>
      </c>
      <c r="T75" s="53">
        <v>49189</v>
      </c>
      <c r="U75" s="53">
        <v>44083</v>
      </c>
      <c r="V75" s="53">
        <v>42285</v>
      </c>
      <c r="W75" s="53">
        <v>38284</v>
      </c>
      <c r="X75" s="53">
        <v>36263</v>
      </c>
    </row>
    <row r="76" spans="1:24" ht="9" customHeight="1" x14ac:dyDescent="0.15">
      <c r="A76" s="50">
        <v>45431</v>
      </c>
      <c r="B76" s="57"/>
      <c r="C76" s="53">
        <v>38162</v>
      </c>
      <c r="D76" s="53">
        <v>36365</v>
      </c>
      <c r="E76" s="53">
        <v>39885</v>
      </c>
      <c r="F76" s="53">
        <v>35781</v>
      </c>
      <c r="G76" s="53">
        <v>33626</v>
      </c>
      <c r="H76" s="53">
        <v>43642</v>
      </c>
      <c r="I76" s="53">
        <v>37436</v>
      </c>
      <c r="J76" s="53">
        <v>35480</v>
      </c>
      <c r="K76" s="53">
        <v>34311</v>
      </c>
      <c r="L76" s="53">
        <v>30345</v>
      </c>
      <c r="M76" s="53">
        <v>28414</v>
      </c>
      <c r="N76" s="53">
        <v>23981</v>
      </c>
      <c r="O76" s="53">
        <v>26093</v>
      </c>
      <c r="P76" s="53">
        <v>26692</v>
      </c>
      <c r="Q76" s="53">
        <v>19912</v>
      </c>
      <c r="R76" s="53">
        <v>18925</v>
      </c>
      <c r="S76" s="53">
        <v>21941</v>
      </c>
      <c r="T76" s="53">
        <v>22563</v>
      </c>
      <c r="U76" s="53">
        <v>19820</v>
      </c>
      <c r="V76" s="53">
        <v>18700</v>
      </c>
      <c r="W76" s="53">
        <v>17566</v>
      </c>
      <c r="X76" s="53">
        <v>16665</v>
      </c>
    </row>
    <row r="77" spans="1:24" ht="9" customHeight="1" x14ac:dyDescent="0.15">
      <c r="A77" s="56">
        <v>722</v>
      </c>
      <c r="B77" s="54"/>
      <c r="C77" s="51">
        <v>542718</v>
      </c>
      <c r="D77" s="51">
        <v>524894</v>
      </c>
      <c r="E77" s="51">
        <v>495798</v>
      </c>
      <c r="F77" s="51">
        <v>467476</v>
      </c>
      <c r="G77" s="51">
        <v>452370</v>
      </c>
      <c r="H77" s="51">
        <v>456442</v>
      </c>
      <c r="I77" s="51">
        <v>444551</v>
      </c>
      <c r="J77" s="51">
        <v>422786</v>
      </c>
      <c r="K77" s="51">
        <v>396463</v>
      </c>
      <c r="L77" s="51">
        <v>373557</v>
      </c>
      <c r="M77" s="51">
        <v>349726</v>
      </c>
      <c r="N77" s="51">
        <v>330525</v>
      </c>
      <c r="O77" s="51">
        <v>316638</v>
      </c>
      <c r="P77" s="51">
        <v>304261</v>
      </c>
      <c r="Q77" s="51">
        <v>283900</v>
      </c>
      <c r="R77" s="51">
        <v>271194</v>
      </c>
      <c r="S77" s="51">
        <v>257364</v>
      </c>
      <c r="T77" s="51">
        <v>242245</v>
      </c>
      <c r="U77" s="51">
        <v>233012</v>
      </c>
      <c r="V77" s="51">
        <v>225000</v>
      </c>
      <c r="W77" s="51">
        <v>215467</v>
      </c>
      <c r="X77" s="51">
        <v>202865</v>
      </c>
    </row>
    <row r="78" spans="1:24" ht="9" customHeight="1" x14ac:dyDescent="0.15">
      <c r="A78" s="50">
        <v>7221</v>
      </c>
      <c r="B78" s="52"/>
      <c r="C78" s="53">
        <v>234778</v>
      </c>
      <c r="D78" s="53">
        <v>227559</v>
      </c>
      <c r="E78" s="53">
        <v>214081</v>
      </c>
      <c r="F78" s="53">
        <v>198908</v>
      </c>
      <c r="G78" s="53">
        <v>193985</v>
      </c>
      <c r="H78" s="53">
        <v>197121</v>
      </c>
      <c r="I78" s="53">
        <v>195505</v>
      </c>
      <c r="J78" s="53">
        <v>186091</v>
      </c>
      <c r="K78" s="53">
        <v>174119</v>
      </c>
      <c r="L78" s="53">
        <v>165099</v>
      </c>
      <c r="M78" s="53">
        <v>155314</v>
      </c>
      <c r="N78" s="53">
        <v>147537</v>
      </c>
      <c r="O78" s="53">
        <v>140070</v>
      </c>
      <c r="P78" s="53">
        <v>133579</v>
      </c>
      <c r="Q78" s="53">
        <v>125108</v>
      </c>
      <c r="R78" s="53">
        <v>119432</v>
      </c>
      <c r="S78" s="53">
        <v>114186</v>
      </c>
      <c r="T78" s="53">
        <v>104113</v>
      </c>
      <c r="U78" s="53">
        <v>99032</v>
      </c>
      <c r="V78" s="53">
        <v>96683</v>
      </c>
      <c r="W78" s="53">
        <v>91122</v>
      </c>
      <c r="X78" s="53">
        <v>86208</v>
      </c>
    </row>
    <row r="79" spans="1:24" ht="9" customHeight="1" x14ac:dyDescent="0.15">
      <c r="A79" s="50">
        <v>7222</v>
      </c>
      <c r="B79" s="52"/>
      <c r="C79" s="53">
        <v>235855</v>
      </c>
      <c r="D79" s="53">
        <v>226107</v>
      </c>
      <c r="E79" s="53">
        <v>214323</v>
      </c>
      <c r="F79" s="53">
        <v>203477</v>
      </c>
      <c r="G79" s="53">
        <v>195022</v>
      </c>
      <c r="H79" s="53">
        <v>194063</v>
      </c>
      <c r="I79" s="53">
        <v>186001</v>
      </c>
      <c r="J79" s="53">
        <v>178189</v>
      </c>
      <c r="K79" s="53">
        <v>169034</v>
      </c>
      <c r="L79" s="53">
        <v>158485</v>
      </c>
      <c r="M79" s="53">
        <v>146799</v>
      </c>
      <c r="N79" s="53">
        <v>137955</v>
      </c>
      <c r="O79" s="53">
        <v>132564</v>
      </c>
      <c r="P79" s="53">
        <v>127519</v>
      </c>
      <c r="Q79" s="53">
        <v>119653</v>
      </c>
      <c r="R79" s="53">
        <v>115508</v>
      </c>
      <c r="S79" s="53">
        <v>109122</v>
      </c>
      <c r="T79" s="53">
        <v>106036</v>
      </c>
      <c r="U79" s="53">
        <v>103018</v>
      </c>
      <c r="V79" s="53">
        <v>98342</v>
      </c>
      <c r="W79" s="53">
        <v>94597</v>
      </c>
      <c r="X79" s="53">
        <v>87260</v>
      </c>
    </row>
    <row r="80" spans="1:24" ht="9" customHeight="1" x14ac:dyDescent="0.15">
      <c r="A80" s="50">
        <v>722211</v>
      </c>
      <c r="B80" s="57"/>
      <c r="C80" s="53">
        <v>195720</v>
      </c>
      <c r="D80" s="53">
        <v>187946</v>
      </c>
      <c r="E80" s="53">
        <v>177931</v>
      </c>
      <c r="F80" s="53">
        <v>168927</v>
      </c>
      <c r="G80" s="53">
        <v>162102</v>
      </c>
      <c r="H80" s="53">
        <v>161084</v>
      </c>
      <c r="I80" s="53">
        <v>153812</v>
      </c>
      <c r="J80" s="53">
        <v>149735</v>
      </c>
      <c r="K80" s="53">
        <v>143166</v>
      </c>
      <c r="L80" s="53">
        <v>135314</v>
      </c>
      <c r="M80" s="53">
        <v>126301</v>
      </c>
      <c r="N80" s="53">
        <v>118595</v>
      </c>
      <c r="O80" s="53">
        <v>114151</v>
      </c>
      <c r="P80" s="53">
        <v>110485</v>
      </c>
      <c r="Q80" s="53">
        <v>104489</v>
      </c>
      <c r="R80" s="53">
        <v>101055</v>
      </c>
      <c r="S80" s="53">
        <v>95712</v>
      </c>
      <c r="T80" s="53">
        <v>92564</v>
      </c>
      <c r="U80" s="53">
        <v>89459</v>
      </c>
      <c r="V80" s="53">
        <v>84795</v>
      </c>
      <c r="W80" s="53">
        <v>81133</v>
      </c>
      <c r="X80" s="53">
        <v>73960</v>
      </c>
    </row>
    <row r="81" spans="1:24" ht="9" customHeight="1" x14ac:dyDescent="0.15">
      <c r="A81" s="50">
        <v>7223</v>
      </c>
      <c r="B81" s="52"/>
      <c r="C81" s="53">
        <v>50578</v>
      </c>
      <c r="D81" s="53">
        <v>49762</v>
      </c>
      <c r="E81" s="53">
        <v>46771</v>
      </c>
      <c r="F81" s="53">
        <v>44855</v>
      </c>
      <c r="G81" s="53">
        <v>43373</v>
      </c>
      <c r="H81" s="53">
        <v>45016</v>
      </c>
      <c r="I81" s="53">
        <v>43157</v>
      </c>
      <c r="J81" s="53">
        <v>39173</v>
      </c>
      <c r="K81" s="53">
        <v>35257</v>
      </c>
      <c r="L81" s="53">
        <v>32368</v>
      </c>
      <c r="M81" s="53">
        <v>30354</v>
      </c>
      <c r="N81" s="53">
        <v>28703</v>
      </c>
      <c r="O81" s="53">
        <v>28320</v>
      </c>
      <c r="P81" s="53">
        <v>27833</v>
      </c>
      <c r="Q81" s="53">
        <v>24609</v>
      </c>
      <c r="R81" s="53">
        <v>22297</v>
      </c>
      <c r="S81" s="53">
        <v>20677</v>
      </c>
      <c r="T81" s="53">
        <v>19147</v>
      </c>
      <c r="U81" s="53">
        <v>18510</v>
      </c>
      <c r="V81" s="53">
        <v>18213</v>
      </c>
      <c r="W81" s="53">
        <v>17607</v>
      </c>
      <c r="X81" s="53">
        <v>17116</v>
      </c>
    </row>
    <row r="82" spans="1:24" ht="9" customHeight="1" x14ac:dyDescent="0.15">
      <c r="A82" s="50">
        <v>72231</v>
      </c>
      <c r="B82" s="57"/>
      <c r="C82" s="53">
        <v>38890</v>
      </c>
      <c r="D82" s="53">
        <v>38196</v>
      </c>
      <c r="E82" s="53">
        <v>36239</v>
      </c>
      <c r="F82" s="53">
        <v>34824</v>
      </c>
      <c r="G82" s="53">
        <v>33694</v>
      </c>
      <c r="H82" s="53">
        <v>34369</v>
      </c>
      <c r="I82" s="53">
        <v>32804</v>
      </c>
      <c r="J82" s="53">
        <v>29627</v>
      </c>
      <c r="K82" s="53">
        <v>26731</v>
      </c>
      <c r="L82" s="53">
        <v>24437</v>
      </c>
      <c r="M82" s="53">
        <v>23027</v>
      </c>
      <c r="N82" s="53">
        <v>21315</v>
      </c>
      <c r="O82" s="53">
        <v>21245</v>
      </c>
      <c r="P82" s="53">
        <v>20671</v>
      </c>
      <c r="Q82" s="53">
        <v>18139</v>
      </c>
      <c r="R82" s="53">
        <v>16367</v>
      </c>
      <c r="S82" s="53">
        <v>15412</v>
      </c>
      <c r="T82" s="53">
        <v>14381</v>
      </c>
      <c r="U82" s="53">
        <v>14072</v>
      </c>
      <c r="V82" s="53">
        <v>14146</v>
      </c>
      <c r="W82" s="53">
        <v>13704</v>
      </c>
      <c r="X82" s="53">
        <v>13310</v>
      </c>
    </row>
    <row r="83" spans="1:24" ht="9" customHeight="1" x14ac:dyDescent="0.15">
      <c r="A83" s="61">
        <v>7224</v>
      </c>
      <c r="B83" s="62"/>
      <c r="C83" s="63">
        <v>21507</v>
      </c>
      <c r="D83" s="63">
        <v>21466</v>
      </c>
      <c r="E83" s="63">
        <v>20623</v>
      </c>
      <c r="F83" s="63">
        <v>20236</v>
      </c>
      <c r="G83" s="63">
        <v>19990</v>
      </c>
      <c r="H83" s="63">
        <v>20242</v>
      </c>
      <c r="I83" s="63">
        <v>19888</v>
      </c>
      <c r="J83" s="63">
        <v>19333</v>
      </c>
      <c r="K83" s="63">
        <v>18053</v>
      </c>
      <c r="L83" s="63">
        <v>17605</v>
      </c>
      <c r="M83" s="63">
        <v>17259</v>
      </c>
      <c r="N83" s="63">
        <v>16330</v>
      </c>
      <c r="O83" s="63">
        <v>15684</v>
      </c>
      <c r="P83" s="63">
        <v>15330</v>
      </c>
      <c r="Q83" s="63">
        <v>14530</v>
      </c>
      <c r="R83" s="63">
        <v>13957</v>
      </c>
      <c r="S83" s="63">
        <v>13379</v>
      </c>
      <c r="T83" s="63">
        <v>12949</v>
      </c>
      <c r="U83" s="63">
        <v>12452</v>
      </c>
      <c r="V83" s="63">
        <v>11762</v>
      </c>
      <c r="W83" s="63">
        <v>12141</v>
      </c>
      <c r="X83" s="63">
        <v>12281</v>
      </c>
    </row>
    <row r="84" spans="1:24" ht="12" customHeight="1" x14ac:dyDescent="0.15">
      <c r="A84" s="451" t="s">
        <v>1740</v>
      </c>
      <c r="B84" s="452"/>
      <c r="C84" s="452"/>
      <c r="D84" s="452"/>
      <c r="E84" s="452"/>
      <c r="F84" s="452"/>
      <c r="G84" s="452"/>
      <c r="H84" s="452"/>
      <c r="I84" s="452"/>
      <c r="J84" s="452"/>
      <c r="K84" s="452"/>
    </row>
    <row r="85" spans="1:24" ht="12" customHeight="1" x14ac:dyDescent="0.15">
      <c r="A85" s="458" t="s">
        <v>1741</v>
      </c>
      <c r="B85" s="459"/>
      <c r="C85" s="459"/>
      <c r="D85" s="459"/>
      <c r="E85" s="459"/>
      <c r="F85" s="459"/>
      <c r="G85" s="459"/>
      <c r="H85" s="459"/>
      <c r="I85" s="459"/>
      <c r="J85" s="459"/>
      <c r="K85" s="459"/>
    </row>
    <row r="86" spans="1:24" ht="12" customHeight="1" x14ac:dyDescent="0.15">
      <c r="A86" s="451" t="s">
        <v>1742</v>
      </c>
      <c r="B86" s="452"/>
      <c r="C86" s="452"/>
      <c r="D86" s="452"/>
      <c r="E86" s="452"/>
      <c r="F86" s="452"/>
      <c r="G86" s="452"/>
      <c r="H86" s="452"/>
      <c r="I86" s="452"/>
      <c r="J86" s="452"/>
      <c r="K86" s="452"/>
    </row>
    <row r="87" spans="1:24" ht="12" customHeight="1" x14ac:dyDescent="0.15">
      <c r="A87" s="458" t="s">
        <v>1743</v>
      </c>
      <c r="B87" s="452"/>
      <c r="C87" s="452"/>
      <c r="D87" s="452"/>
      <c r="E87" s="452"/>
      <c r="F87" s="452"/>
      <c r="G87" s="452"/>
      <c r="H87" s="452"/>
      <c r="I87" s="452"/>
      <c r="J87" s="452"/>
      <c r="K87" s="452"/>
    </row>
    <row r="88" spans="1:24" ht="12" customHeight="1" x14ac:dyDescent="0.15">
      <c r="A88" s="451" t="s">
        <v>1744</v>
      </c>
      <c r="B88" s="452"/>
      <c r="C88" s="452"/>
      <c r="D88" s="452"/>
      <c r="E88" s="452"/>
      <c r="F88" s="452"/>
      <c r="G88" s="452"/>
      <c r="H88" s="452"/>
      <c r="I88" s="452"/>
      <c r="J88" s="452"/>
      <c r="K88" s="452"/>
    </row>
    <row r="89" spans="1:24" ht="35.1" customHeight="1" x14ac:dyDescent="0.15">
      <c r="A89" s="453" t="s">
        <v>1745</v>
      </c>
      <c r="B89" s="452"/>
      <c r="C89" s="452"/>
      <c r="D89" s="452"/>
      <c r="E89" s="452"/>
      <c r="F89" s="452"/>
      <c r="G89" s="452"/>
      <c r="H89" s="452"/>
      <c r="I89" s="452"/>
      <c r="J89" s="452"/>
      <c r="K89" s="452"/>
    </row>
  </sheetData>
  <mergeCells count="8">
    <mergeCell ref="A88:K88"/>
    <mergeCell ref="A89:K89"/>
    <mergeCell ref="A1:X1"/>
    <mergeCell ref="A2:K2"/>
    <mergeCell ref="A84:K84"/>
    <mergeCell ref="A85:K85"/>
    <mergeCell ref="A86:K86"/>
    <mergeCell ref="A87:K87"/>
  </mergeCells>
  <printOptions horizontalCentered="1"/>
  <pageMargins left="0.25" right="0.25" top="0.5" bottom="0.5" header="0.25" footer="0.25"/>
  <pageSetup paperSize="5" scale="61" orientation="landscape" r:id="rId1"/>
  <headerFooter alignWithMargins="0">
    <oddFooter>&amp;LU.S.  Census Bureau</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sheetPr>
  <dimension ref="A1:C19273"/>
  <sheetViews>
    <sheetView zoomScaleNormal="100" workbookViewId="0"/>
  </sheetViews>
  <sheetFormatPr defaultRowHeight="15" x14ac:dyDescent="0.25"/>
  <cols>
    <col min="1" max="1" width="7.140625" style="37" bestFit="1" customWidth="1"/>
    <col min="3" max="3" width="72.7109375" customWidth="1"/>
  </cols>
  <sheetData>
    <row r="1" spans="1:3" ht="51" x14ac:dyDescent="0.25">
      <c r="A1" s="34" t="s">
        <v>1753</v>
      </c>
      <c r="B1" s="40" t="s">
        <v>101</v>
      </c>
      <c r="C1" s="41" t="s">
        <v>102</v>
      </c>
    </row>
    <row r="2" spans="1:3" x14ac:dyDescent="0.25">
      <c r="A2" s="37">
        <v>1</v>
      </c>
      <c r="B2" s="38">
        <v>11</v>
      </c>
      <c r="C2" s="42" t="s">
        <v>103</v>
      </c>
    </row>
    <row r="3" spans="1:3" x14ac:dyDescent="0.25">
      <c r="A3" s="37">
        <f>A2+1</f>
        <v>2</v>
      </c>
      <c r="B3" s="38">
        <v>111</v>
      </c>
      <c r="C3" s="38" t="s">
        <v>104</v>
      </c>
    </row>
    <row r="4" spans="1:3" x14ac:dyDescent="0.25">
      <c r="A4" s="37">
        <f t="shared" ref="A4:A67" si="0">A3+1</f>
        <v>3</v>
      </c>
      <c r="B4" s="38">
        <v>1111</v>
      </c>
      <c r="C4" s="38" t="s">
        <v>105</v>
      </c>
    </row>
    <row r="5" spans="1:3" x14ac:dyDescent="0.25">
      <c r="A5" s="37">
        <f t="shared" si="0"/>
        <v>4</v>
      </c>
      <c r="B5" s="38">
        <v>11111</v>
      </c>
      <c r="C5" s="38" t="s">
        <v>106</v>
      </c>
    </row>
    <row r="6" spans="1:3" x14ac:dyDescent="0.25">
      <c r="A6" s="37">
        <f t="shared" si="0"/>
        <v>5</v>
      </c>
      <c r="B6" s="38">
        <v>111110</v>
      </c>
      <c r="C6" s="38" t="s">
        <v>106</v>
      </c>
    </row>
    <row r="7" spans="1:3" x14ac:dyDescent="0.25">
      <c r="A7" s="37">
        <f t="shared" si="0"/>
        <v>6</v>
      </c>
      <c r="B7" s="38">
        <v>11112</v>
      </c>
      <c r="C7" s="38" t="s">
        <v>107</v>
      </c>
    </row>
    <row r="8" spans="1:3" x14ac:dyDescent="0.25">
      <c r="A8" s="37">
        <f t="shared" si="0"/>
        <v>7</v>
      </c>
      <c r="B8" s="38">
        <v>111120</v>
      </c>
      <c r="C8" s="38" t="s">
        <v>108</v>
      </c>
    </row>
    <row r="9" spans="1:3" x14ac:dyDescent="0.25">
      <c r="A9" s="37">
        <f t="shared" si="0"/>
        <v>8</v>
      </c>
      <c r="B9" s="38">
        <v>11113</v>
      </c>
      <c r="C9" s="38" t="s">
        <v>109</v>
      </c>
    </row>
    <row r="10" spans="1:3" x14ac:dyDescent="0.25">
      <c r="A10" s="37">
        <f t="shared" si="0"/>
        <v>9</v>
      </c>
      <c r="B10" s="38">
        <v>111130</v>
      </c>
      <c r="C10" s="38" t="s">
        <v>110</v>
      </c>
    </row>
    <row r="11" spans="1:3" x14ac:dyDescent="0.25">
      <c r="A11" s="37">
        <f t="shared" si="0"/>
        <v>10</v>
      </c>
      <c r="B11" s="38">
        <v>11114</v>
      </c>
      <c r="C11" s="38" t="s">
        <v>111</v>
      </c>
    </row>
    <row r="12" spans="1:3" x14ac:dyDescent="0.25">
      <c r="A12" s="37">
        <f t="shared" si="0"/>
        <v>11</v>
      </c>
      <c r="B12" s="38">
        <v>111140</v>
      </c>
      <c r="C12" s="38" t="s">
        <v>111</v>
      </c>
    </row>
    <row r="13" spans="1:3" x14ac:dyDescent="0.25">
      <c r="A13" s="37">
        <f t="shared" si="0"/>
        <v>12</v>
      </c>
      <c r="B13" s="38">
        <v>11115</v>
      </c>
      <c r="C13" s="38" t="s">
        <v>112</v>
      </c>
    </row>
    <row r="14" spans="1:3" x14ac:dyDescent="0.25">
      <c r="A14" s="37">
        <f t="shared" si="0"/>
        <v>13</v>
      </c>
      <c r="B14" s="38">
        <v>111150</v>
      </c>
      <c r="C14" s="38" t="s">
        <v>113</v>
      </c>
    </row>
    <row r="15" spans="1:3" x14ac:dyDescent="0.25">
      <c r="A15" s="37">
        <f t="shared" si="0"/>
        <v>14</v>
      </c>
      <c r="B15" s="38">
        <v>11116</v>
      </c>
      <c r="C15" s="38" t="s">
        <v>114</v>
      </c>
    </row>
    <row r="16" spans="1:3" x14ac:dyDescent="0.25">
      <c r="A16" s="37">
        <f t="shared" si="0"/>
        <v>15</v>
      </c>
      <c r="B16" s="38">
        <v>111160</v>
      </c>
      <c r="C16" s="38" t="s">
        <v>114</v>
      </c>
    </row>
    <row r="17" spans="1:3" x14ac:dyDescent="0.25">
      <c r="A17" s="37">
        <f t="shared" si="0"/>
        <v>16</v>
      </c>
      <c r="B17" s="38">
        <v>11119</v>
      </c>
      <c r="C17" s="38" t="s">
        <v>115</v>
      </c>
    </row>
    <row r="18" spans="1:3" x14ac:dyDescent="0.25">
      <c r="A18" s="37">
        <f t="shared" si="0"/>
        <v>17</v>
      </c>
      <c r="B18" s="38">
        <v>111191</v>
      </c>
      <c r="C18" s="38" t="s">
        <v>116</v>
      </c>
    </row>
    <row r="19" spans="1:3" x14ac:dyDescent="0.25">
      <c r="A19" s="37">
        <f t="shared" si="0"/>
        <v>18</v>
      </c>
      <c r="B19" s="38">
        <v>111199</v>
      </c>
      <c r="C19" s="38" t="s">
        <v>117</v>
      </c>
    </row>
    <row r="20" spans="1:3" x14ac:dyDescent="0.25">
      <c r="A20" s="37">
        <f t="shared" si="0"/>
        <v>19</v>
      </c>
      <c r="B20" s="38">
        <v>1112</v>
      </c>
      <c r="C20" s="38" t="s">
        <v>118</v>
      </c>
    </row>
    <row r="21" spans="1:3" x14ac:dyDescent="0.25">
      <c r="A21" s="37">
        <f t="shared" si="0"/>
        <v>20</v>
      </c>
      <c r="B21" s="38">
        <v>11121</v>
      </c>
      <c r="C21" s="38" t="s">
        <v>118</v>
      </c>
    </row>
    <row r="22" spans="1:3" x14ac:dyDescent="0.25">
      <c r="A22" s="37">
        <f t="shared" si="0"/>
        <v>21</v>
      </c>
      <c r="B22" s="38">
        <v>111211</v>
      </c>
      <c r="C22" s="38" t="s">
        <v>119</v>
      </c>
    </row>
    <row r="23" spans="1:3" x14ac:dyDescent="0.25">
      <c r="A23" s="37">
        <f t="shared" si="0"/>
        <v>22</v>
      </c>
      <c r="B23" s="38">
        <v>111219</v>
      </c>
      <c r="C23" s="38" t="s">
        <v>120</v>
      </c>
    </row>
    <row r="24" spans="1:3" x14ac:dyDescent="0.25">
      <c r="A24" s="37">
        <f t="shared" si="0"/>
        <v>23</v>
      </c>
      <c r="B24" s="38">
        <v>1113</v>
      </c>
      <c r="C24" s="38" t="s">
        <v>121</v>
      </c>
    </row>
    <row r="25" spans="1:3" x14ac:dyDescent="0.25">
      <c r="A25" s="37">
        <f t="shared" si="0"/>
        <v>24</v>
      </c>
      <c r="B25" s="38">
        <v>11131</v>
      </c>
      <c r="C25" s="38" t="s">
        <v>122</v>
      </c>
    </row>
    <row r="26" spans="1:3" x14ac:dyDescent="0.25">
      <c r="A26" s="37">
        <f t="shared" si="0"/>
        <v>25</v>
      </c>
      <c r="B26" s="38">
        <v>111310</v>
      </c>
      <c r="C26" s="38" t="s">
        <v>122</v>
      </c>
    </row>
    <row r="27" spans="1:3" x14ac:dyDescent="0.25">
      <c r="A27" s="37">
        <f t="shared" si="0"/>
        <v>26</v>
      </c>
      <c r="B27" s="38">
        <v>11132</v>
      </c>
      <c r="C27" s="38" t="s">
        <v>123</v>
      </c>
    </row>
    <row r="28" spans="1:3" x14ac:dyDescent="0.25">
      <c r="A28" s="37">
        <f t="shared" si="0"/>
        <v>27</v>
      </c>
      <c r="B28" s="38">
        <v>111320</v>
      </c>
      <c r="C28" s="38" t="s">
        <v>124</v>
      </c>
    </row>
    <row r="29" spans="1:3" x14ac:dyDescent="0.25">
      <c r="A29" s="37">
        <f t="shared" si="0"/>
        <v>28</v>
      </c>
      <c r="B29" s="38">
        <v>11133</v>
      </c>
      <c r="C29" s="38" t="s">
        <v>125</v>
      </c>
    </row>
    <row r="30" spans="1:3" x14ac:dyDescent="0.25">
      <c r="A30" s="37">
        <f t="shared" si="0"/>
        <v>29</v>
      </c>
      <c r="B30" s="38">
        <v>111331</v>
      </c>
      <c r="C30" s="38" t="s">
        <v>126</v>
      </c>
    </row>
    <row r="31" spans="1:3" x14ac:dyDescent="0.25">
      <c r="A31" s="37">
        <f t="shared" si="0"/>
        <v>30</v>
      </c>
      <c r="B31" s="38">
        <v>111332</v>
      </c>
      <c r="C31" s="38" t="s">
        <v>127</v>
      </c>
    </row>
    <row r="32" spans="1:3" x14ac:dyDescent="0.25">
      <c r="A32" s="37">
        <f t="shared" si="0"/>
        <v>31</v>
      </c>
      <c r="B32" s="38">
        <v>111333</v>
      </c>
      <c r="C32" s="38" t="s">
        <v>128</v>
      </c>
    </row>
    <row r="33" spans="1:3" x14ac:dyDescent="0.25">
      <c r="A33" s="37">
        <f t="shared" si="0"/>
        <v>32</v>
      </c>
      <c r="B33" s="38">
        <v>111334</v>
      </c>
      <c r="C33" s="38" t="s">
        <v>129</v>
      </c>
    </row>
    <row r="34" spans="1:3" x14ac:dyDescent="0.25">
      <c r="A34" s="37">
        <f t="shared" si="0"/>
        <v>33</v>
      </c>
      <c r="B34" s="38">
        <v>111335</v>
      </c>
      <c r="C34" s="38" t="s">
        <v>130</v>
      </c>
    </row>
    <row r="35" spans="1:3" x14ac:dyDescent="0.25">
      <c r="A35" s="37">
        <f t="shared" si="0"/>
        <v>34</v>
      </c>
      <c r="B35" s="38">
        <v>111336</v>
      </c>
      <c r="C35" s="38" t="s">
        <v>131</v>
      </c>
    </row>
    <row r="36" spans="1:3" x14ac:dyDescent="0.25">
      <c r="A36" s="37">
        <f t="shared" si="0"/>
        <v>35</v>
      </c>
      <c r="B36" s="38">
        <v>111339</v>
      </c>
      <c r="C36" s="38" t="s">
        <v>132</v>
      </c>
    </row>
    <row r="37" spans="1:3" x14ac:dyDescent="0.25">
      <c r="A37" s="37">
        <f t="shared" si="0"/>
        <v>36</v>
      </c>
      <c r="B37" s="38">
        <v>1114</v>
      </c>
      <c r="C37" s="38" t="s">
        <v>133</v>
      </c>
    </row>
    <row r="38" spans="1:3" x14ac:dyDescent="0.25">
      <c r="A38" s="37">
        <f t="shared" si="0"/>
        <v>37</v>
      </c>
      <c r="B38" s="38">
        <v>11141</v>
      </c>
      <c r="C38" s="38" t="s">
        <v>134</v>
      </c>
    </row>
    <row r="39" spans="1:3" x14ac:dyDescent="0.25">
      <c r="A39" s="37">
        <f t="shared" si="0"/>
        <v>38</v>
      </c>
      <c r="B39" s="38">
        <v>111411</v>
      </c>
      <c r="C39" s="38" t="s">
        <v>135</v>
      </c>
    </row>
    <row r="40" spans="1:3" x14ac:dyDescent="0.25">
      <c r="A40" s="37">
        <f t="shared" si="0"/>
        <v>39</v>
      </c>
      <c r="B40" s="38">
        <v>111419</v>
      </c>
      <c r="C40" s="38" t="s">
        <v>136</v>
      </c>
    </row>
    <row r="41" spans="1:3" x14ac:dyDescent="0.25">
      <c r="A41" s="37">
        <f t="shared" si="0"/>
        <v>40</v>
      </c>
      <c r="B41" s="38">
        <v>11142</v>
      </c>
      <c r="C41" s="38" t="s">
        <v>137</v>
      </c>
    </row>
    <row r="42" spans="1:3" x14ac:dyDescent="0.25">
      <c r="A42" s="37">
        <f t="shared" si="0"/>
        <v>41</v>
      </c>
      <c r="B42" s="38">
        <v>111421</v>
      </c>
      <c r="C42" s="38" t="s">
        <v>138</v>
      </c>
    </row>
    <row r="43" spans="1:3" x14ac:dyDescent="0.25">
      <c r="A43" s="37">
        <f t="shared" si="0"/>
        <v>42</v>
      </c>
      <c r="B43" s="38">
        <v>111422</v>
      </c>
      <c r="C43" s="38" t="s">
        <v>139</v>
      </c>
    </row>
    <row r="44" spans="1:3" x14ac:dyDescent="0.25">
      <c r="A44" s="37">
        <f t="shared" si="0"/>
        <v>43</v>
      </c>
      <c r="B44" s="38">
        <v>1119</v>
      </c>
      <c r="C44" s="38" t="s">
        <v>140</v>
      </c>
    </row>
    <row r="45" spans="1:3" x14ac:dyDescent="0.25">
      <c r="A45" s="37">
        <f t="shared" si="0"/>
        <v>44</v>
      </c>
      <c r="B45" s="38">
        <v>11191</v>
      </c>
      <c r="C45" s="38" t="s">
        <v>141</v>
      </c>
    </row>
    <row r="46" spans="1:3" x14ac:dyDescent="0.25">
      <c r="A46" s="37">
        <f t="shared" si="0"/>
        <v>45</v>
      </c>
      <c r="B46" s="38">
        <v>111910</v>
      </c>
      <c r="C46" s="38" t="s">
        <v>141</v>
      </c>
    </row>
    <row r="47" spans="1:3" x14ac:dyDescent="0.25">
      <c r="A47" s="37">
        <f t="shared" si="0"/>
        <v>46</v>
      </c>
      <c r="B47" s="38">
        <v>11192</v>
      </c>
      <c r="C47" s="38" t="s">
        <v>142</v>
      </c>
    </row>
    <row r="48" spans="1:3" x14ac:dyDescent="0.25">
      <c r="A48" s="37">
        <f t="shared" si="0"/>
        <v>47</v>
      </c>
      <c r="B48" s="38">
        <v>111920</v>
      </c>
      <c r="C48" s="38" t="s">
        <v>142</v>
      </c>
    </row>
    <row r="49" spans="1:3" x14ac:dyDescent="0.25">
      <c r="A49" s="37">
        <f t="shared" si="0"/>
        <v>48</v>
      </c>
      <c r="B49" s="38">
        <v>11193</v>
      </c>
      <c r="C49" s="38" t="s">
        <v>143</v>
      </c>
    </row>
    <row r="50" spans="1:3" x14ac:dyDescent="0.25">
      <c r="A50" s="37">
        <f t="shared" si="0"/>
        <v>49</v>
      </c>
      <c r="B50" s="38">
        <v>111930</v>
      </c>
      <c r="C50" s="38" t="s">
        <v>143</v>
      </c>
    </row>
    <row r="51" spans="1:3" x14ac:dyDescent="0.25">
      <c r="A51" s="37">
        <f t="shared" si="0"/>
        <v>50</v>
      </c>
      <c r="B51" s="38">
        <v>11194</v>
      </c>
      <c r="C51" s="38" t="s">
        <v>144</v>
      </c>
    </row>
    <row r="52" spans="1:3" x14ac:dyDescent="0.25">
      <c r="A52" s="37">
        <f t="shared" si="0"/>
        <v>51</v>
      </c>
      <c r="B52" s="38">
        <v>111940</v>
      </c>
      <c r="C52" s="38" t="s">
        <v>145</v>
      </c>
    </row>
    <row r="53" spans="1:3" x14ac:dyDescent="0.25">
      <c r="A53" s="37">
        <f t="shared" si="0"/>
        <v>52</v>
      </c>
      <c r="B53" s="38">
        <v>11199</v>
      </c>
      <c r="C53" s="38" t="s">
        <v>146</v>
      </c>
    </row>
    <row r="54" spans="1:3" x14ac:dyDescent="0.25">
      <c r="A54" s="37">
        <f t="shared" si="0"/>
        <v>53</v>
      </c>
      <c r="B54" s="38">
        <v>111991</v>
      </c>
      <c r="C54" s="38" t="s">
        <v>147</v>
      </c>
    </row>
    <row r="55" spans="1:3" x14ac:dyDescent="0.25">
      <c r="A55" s="37">
        <f t="shared" si="0"/>
        <v>54</v>
      </c>
      <c r="B55" s="38">
        <v>111992</v>
      </c>
      <c r="C55" s="38" t="s">
        <v>148</v>
      </c>
    </row>
    <row r="56" spans="1:3" x14ac:dyDescent="0.25">
      <c r="A56" s="37">
        <f t="shared" si="0"/>
        <v>55</v>
      </c>
      <c r="B56" s="38">
        <v>111998</v>
      </c>
      <c r="C56" s="38" t="s">
        <v>149</v>
      </c>
    </row>
    <row r="57" spans="1:3" x14ac:dyDescent="0.25">
      <c r="A57" s="37">
        <f t="shared" si="0"/>
        <v>56</v>
      </c>
      <c r="B57" s="38">
        <v>112</v>
      </c>
      <c r="C57" s="38" t="s">
        <v>150</v>
      </c>
    </row>
    <row r="58" spans="1:3" x14ac:dyDescent="0.25">
      <c r="A58" s="37">
        <f t="shared" si="0"/>
        <v>57</v>
      </c>
      <c r="B58" s="38">
        <v>1121</v>
      </c>
      <c r="C58" s="38" t="s">
        <v>151</v>
      </c>
    </row>
    <row r="59" spans="1:3" x14ac:dyDescent="0.25">
      <c r="A59" s="37">
        <f t="shared" si="0"/>
        <v>58</v>
      </c>
      <c r="B59" s="38">
        <v>11211</v>
      </c>
      <c r="C59" s="38" t="s">
        <v>152</v>
      </c>
    </row>
    <row r="60" spans="1:3" x14ac:dyDescent="0.25">
      <c r="A60" s="37">
        <f t="shared" si="0"/>
        <v>59</v>
      </c>
      <c r="B60" s="38">
        <v>112111</v>
      </c>
      <c r="C60" s="38" t="s">
        <v>153</v>
      </c>
    </row>
    <row r="61" spans="1:3" x14ac:dyDescent="0.25">
      <c r="A61" s="37">
        <f t="shared" si="0"/>
        <v>60</v>
      </c>
      <c r="B61" s="38">
        <v>112112</v>
      </c>
      <c r="C61" s="38" t="s">
        <v>154</v>
      </c>
    </row>
    <row r="62" spans="1:3" x14ac:dyDescent="0.25">
      <c r="A62" s="37">
        <f t="shared" si="0"/>
        <v>61</v>
      </c>
      <c r="B62" s="38">
        <v>11212</v>
      </c>
      <c r="C62" s="38" t="s">
        <v>155</v>
      </c>
    </row>
    <row r="63" spans="1:3" x14ac:dyDescent="0.25">
      <c r="A63" s="37">
        <f t="shared" si="0"/>
        <v>62</v>
      </c>
      <c r="B63" s="38">
        <v>112120</v>
      </c>
      <c r="C63" s="38" t="s">
        <v>155</v>
      </c>
    </row>
    <row r="64" spans="1:3" x14ac:dyDescent="0.25">
      <c r="A64" s="37">
        <f t="shared" si="0"/>
        <v>63</v>
      </c>
      <c r="B64" s="38">
        <v>11213</v>
      </c>
      <c r="C64" s="38" t="s">
        <v>156</v>
      </c>
    </row>
    <row r="65" spans="1:3" x14ac:dyDescent="0.25">
      <c r="A65" s="37">
        <f t="shared" si="0"/>
        <v>64</v>
      </c>
      <c r="B65" s="38">
        <v>112130</v>
      </c>
      <c r="C65" s="38" t="s">
        <v>157</v>
      </c>
    </row>
    <row r="66" spans="1:3" x14ac:dyDescent="0.25">
      <c r="A66" s="37">
        <f t="shared" si="0"/>
        <v>65</v>
      </c>
      <c r="B66" s="38">
        <v>1122</v>
      </c>
      <c r="C66" s="38" t="s">
        <v>158</v>
      </c>
    </row>
    <row r="67" spans="1:3" x14ac:dyDescent="0.25">
      <c r="A67" s="37">
        <f t="shared" si="0"/>
        <v>66</v>
      </c>
      <c r="B67" s="38">
        <v>11221</v>
      </c>
      <c r="C67" s="38" t="s">
        <v>158</v>
      </c>
    </row>
    <row r="68" spans="1:3" x14ac:dyDescent="0.25">
      <c r="A68" s="37">
        <f t="shared" ref="A68:A131" si="1">A67+1</f>
        <v>67</v>
      </c>
      <c r="B68" s="38">
        <v>112210</v>
      </c>
      <c r="C68" s="38" t="s">
        <v>159</v>
      </c>
    </row>
    <row r="69" spans="1:3" x14ac:dyDescent="0.25">
      <c r="A69" s="37">
        <f t="shared" si="1"/>
        <v>68</v>
      </c>
      <c r="B69" s="38">
        <v>1123</v>
      </c>
      <c r="C69" s="38" t="s">
        <v>160</v>
      </c>
    </row>
    <row r="70" spans="1:3" x14ac:dyDescent="0.25">
      <c r="A70" s="37">
        <f t="shared" si="1"/>
        <v>69</v>
      </c>
      <c r="B70" s="38">
        <v>11231</v>
      </c>
      <c r="C70" s="38" t="s">
        <v>161</v>
      </c>
    </row>
    <row r="71" spans="1:3" x14ac:dyDescent="0.25">
      <c r="A71" s="37">
        <f t="shared" si="1"/>
        <v>70</v>
      </c>
      <c r="B71" s="38">
        <v>112310</v>
      </c>
      <c r="C71" s="38" t="s">
        <v>162</v>
      </c>
    </row>
    <row r="72" spans="1:3" x14ac:dyDescent="0.25">
      <c r="A72" s="37">
        <f t="shared" si="1"/>
        <v>71</v>
      </c>
      <c r="B72" s="38">
        <v>11232</v>
      </c>
      <c r="C72" s="38" t="s">
        <v>163</v>
      </c>
    </row>
    <row r="73" spans="1:3" x14ac:dyDescent="0.25">
      <c r="A73" s="37">
        <f t="shared" si="1"/>
        <v>72</v>
      </c>
      <c r="B73" s="38">
        <v>112320</v>
      </c>
      <c r="C73" s="38" t="s">
        <v>164</v>
      </c>
    </row>
    <row r="74" spans="1:3" x14ac:dyDescent="0.25">
      <c r="A74" s="37">
        <f t="shared" si="1"/>
        <v>73</v>
      </c>
      <c r="B74" s="38">
        <v>11233</v>
      </c>
      <c r="C74" s="38" t="s">
        <v>165</v>
      </c>
    </row>
    <row r="75" spans="1:3" x14ac:dyDescent="0.25">
      <c r="A75" s="37">
        <f t="shared" si="1"/>
        <v>74</v>
      </c>
      <c r="B75" s="38">
        <v>112330</v>
      </c>
      <c r="C75" s="38" t="s">
        <v>165</v>
      </c>
    </row>
    <row r="76" spans="1:3" x14ac:dyDescent="0.25">
      <c r="A76" s="37">
        <f t="shared" si="1"/>
        <v>75</v>
      </c>
      <c r="B76" s="38">
        <v>11234</v>
      </c>
      <c r="C76" s="38" t="s">
        <v>166</v>
      </c>
    </row>
    <row r="77" spans="1:3" x14ac:dyDescent="0.25">
      <c r="A77" s="37">
        <f t="shared" si="1"/>
        <v>76</v>
      </c>
      <c r="B77" s="38">
        <v>112340</v>
      </c>
      <c r="C77" s="38" t="s">
        <v>166</v>
      </c>
    </row>
    <row r="78" spans="1:3" x14ac:dyDescent="0.25">
      <c r="A78" s="37">
        <f t="shared" si="1"/>
        <v>77</v>
      </c>
      <c r="B78" s="38">
        <v>11239</v>
      </c>
      <c r="C78" s="38" t="s">
        <v>167</v>
      </c>
    </row>
    <row r="79" spans="1:3" x14ac:dyDescent="0.25">
      <c r="A79" s="37">
        <f t="shared" si="1"/>
        <v>78</v>
      </c>
      <c r="B79" s="38">
        <v>112390</v>
      </c>
      <c r="C79" s="38" t="s">
        <v>168</v>
      </c>
    </row>
    <row r="80" spans="1:3" x14ac:dyDescent="0.25">
      <c r="A80" s="37">
        <f t="shared" si="1"/>
        <v>79</v>
      </c>
      <c r="B80" s="38">
        <v>1124</v>
      </c>
      <c r="C80" s="38" t="s">
        <v>169</v>
      </c>
    </row>
    <row r="81" spans="1:3" x14ac:dyDescent="0.25">
      <c r="A81" s="37">
        <f t="shared" si="1"/>
        <v>80</v>
      </c>
      <c r="B81" s="38">
        <v>11241</v>
      </c>
      <c r="C81" s="38" t="s">
        <v>170</v>
      </c>
    </row>
    <row r="82" spans="1:3" x14ac:dyDescent="0.25">
      <c r="A82" s="37">
        <f t="shared" si="1"/>
        <v>81</v>
      </c>
      <c r="B82" s="38">
        <v>112410</v>
      </c>
      <c r="C82" s="38" t="s">
        <v>170</v>
      </c>
    </row>
    <row r="83" spans="1:3" x14ac:dyDescent="0.25">
      <c r="A83" s="37">
        <f t="shared" si="1"/>
        <v>82</v>
      </c>
      <c r="B83" s="38">
        <v>11242</v>
      </c>
      <c r="C83" s="38" t="s">
        <v>171</v>
      </c>
    </row>
    <row r="84" spans="1:3" x14ac:dyDescent="0.25">
      <c r="A84" s="37">
        <f t="shared" si="1"/>
        <v>83</v>
      </c>
      <c r="B84" s="38">
        <v>112420</v>
      </c>
      <c r="C84" s="38" t="s">
        <v>171</v>
      </c>
    </row>
    <row r="85" spans="1:3" x14ac:dyDescent="0.25">
      <c r="A85" s="37">
        <f t="shared" si="1"/>
        <v>84</v>
      </c>
      <c r="B85" s="38">
        <v>1125</v>
      </c>
      <c r="C85" s="38" t="s">
        <v>172</v>
      </c>
    </row>
    <row r="86" spans="1:3" x14ac:dyDescent="0.25">
      <c r="A86" s="37">
        <f t="shared" si="1"/>
        <v>85</v>
      </c>
      <c r="B86" s="38">
        <v>11251</v>
      </c>
      <c r="C86" s="38" t="s">
        <v>172</v>
      </c>
    </row>
    <row r="87" spans="1:3" x14ac:dyDescent="0.25">
      <c r="A87" s="37">
        <f t="shared" si="1"/>
        <v>86</v>
      </c>
      <c r="B87" s="38">
        <v>112511</v>
      </c>
      <c r="C87" s="38" t="s">
        <v>173</v>
      </c>
    </row>
    <row r="88" spans="1:3" x14ac:dyDescent="0.25">
      <c r="A88" s="37">
        <f t="shared" si="1"/>
        <v>87</v>
      </c>
      <c r="B88" s="38">
        <v>112512</v>
      </c>
      <c r="C88" s="38" t="s">
        <v>174</v>
      </c>
    </row>
    <row r="89" spans="1:3" x14ac:dyDescent="0.25">
      <c r="A89" s="37">
        <f t="shared" si="1"/>
        <v>88</v>
      </c>
      <c r="B89" s="38">
        <v>112519</v>
      </c>
      <c r="C89" s="38" t="s">
        <v>175</v>
      </c>
    </row>
    <row r="90" spans="1:3" x14ac:dyDescent="0.25">
      <c r="A90" s="37">
        <f t="shared" si="1"/>
        <v>89</v>
      </c>
      <c r="B90" s="38">
        <v>1129</v>
      </c>
      <c r="C90" s="38" t="s">
        <v>176</v>
      </c>
    </row>
    <row r="91" spans="1:3" x14ac:dyDescent="0.25">
      <c r="A91" s="37">
        <f t="shared" si="1"/>
        <v>90</v>
      </c>
      <c r="B91" s="38">
        <v>11291</v>
      </c>
      <c r="C91" s="38" t="s">
        <v>177</v>
      </c>
    </row>
    <row r="92" spans="1:3" x14ac:dyDescent="0.25">
      <c r="A92" s="37">
        <f t="shared" si="1"/>
        <v>91</v>
      </c>
      <c r="B92" s="38">
        <v>112910</v>
      </c>
      <c r="C92" s="38" t="s">
        <v>177</v>
      </c>
    </row>
    <row r="93" spans="1:3" x14ac:dyDescent="0.25">
      <c r="A93" s="37">
        <f t="shared" si="1"/>
        <v>92</v>
      </c>
      <c r="B93" s="38">
        <v>11292</v>
      </c>
      <c r="C93" s="38" t="s">
        <v>178</v>
      </c>
    </row>
    <row r="94" spans="1:3" x14ac:dyDescent="0.25">
      <c r="A94" s="37">
        <f t="shared" si="1"/>
        <v>93</v>
      </c>
      <c r="B94" s="38">
        <v>112920</v>
      </c>
      <c r="C94" s="38" t="s">
        <v>178</v>
      </c>
    </row>
    <row r="95" spans="1:3" x14ac:dyDescent="0.25">
      <c r="A95" s="37">
        <f t="shared" si="1"/>
        <v>94</v>
      </c>
      <c r="B95" s="38">
        <v>11293</v>
      </c>
      <c r="C95" s="38" t="s">
        <v>179</v>
      </c>
    </row>
    <row r="96" spans="1:3" x14ac:dyDescent="0.25">
      <c r="A96" s="37">
        <f t="shared" si="1"/>
        <v>95</v>
      </c>
      <c r="B96" s="38">
        <v>112930</v>
      </c>
      <c r="C96" s="38" t="s">
        <v>179</v>
      </c>
    </row>
    <row r="97" spans="1:3" x14ac:dyDescent="0.25">
      <c r="A97" s="37">
        <f t="shared" si="1"/>
        <v>96</v>
      </c>
      <c r="B97" s="38">
        <v>11299</v>
      </c>
      <c r="C97" s="38" t="s">
        <v>180</v>
      </c>
    </row>
    <row r="98" spans="1:3" x14ac:dyDescent="0.25">
      <c r="A98" s="37">
        <f t="shared" si="1"/>
        <v>97</v>
      </c>
      <c r="B98" s="38">
        <v>112990</v>
      </c>
      <c r="C98" s="38" t="s">
        <v>181</v>
      </c>
    </row>
    <row r="99" spans="1:3" x14ac:dyDescent="0.25">
      <c r="A99" s="37">
        <f t="shared" si="1"/>
        <v>98</v>
      </c>
      <c r="B99" s="38">
        <v>113</v>
      </c>
      <c r="C99" s="38" t="s">
        <v>182</v>
      </c>
    </row>
    <row r="100" spans="1:3" x14ac:dyDescent="0.25">
      <c r="A100" s="37">
        <f t="shared" si="1"/>
        <v>99</v>
      </c>
      <c r="B100" s="38">
        <v>1131</v>
      </c>
      <c r="C100" s="38" t="s">
        <v>183</v>
      </c>
    </row>
    <row r="101" spans="1:3" x14ac:dyDescent="0.25">
      <c r="A101" s="37">
        <f t="shared" si="1"/>
        <v>100</v>
      </c>
      <c r="B101" s="38">
        <v>11311</v>
      </c>
      <c r="C101" s="38" t="s">
        <v>183</v>
      </c>
    </row>
    <row r="102" spans="1:3" x14ac:dyDescent="0.25">
      <c r="A102" s="37">
        <f t="shared" si="1"/>
        <v>101</v>
      </c>
      <c r="B102" s="38">
        <v>113110</v>
      </c>
      <c r="C102" s="38" t="s">
        <v>183</v>
      </c>
    </row>
    <row r="103" spans="1:3" x14ac:dyDescent="0.25">
      <c r="A103" s="37">
        <f t="shared" si="1"/>
        <v>102</v>
      </c>
      <c r="B103" s="38">
        <v>1132</v>
      </c>
      <c r="C103" s="38" t="s">
        <v>184</v>
      </c>
    </row>
    <row r="104" spans="1:3" x14ac:dyDescent="0.25">
      <c r="A104" s="37">
        <f t="shared" si="1"/>
        <v>103</v>
      </c>
      <c r="B104" s="38">
        <v>11321</v>
      </c>
      <c r="C104" s="38" t="s">
        <v>184</v>
      </c>
    </row>
    <row r="105" spans="1:3" x14ac:dyDescent="0.25">
      <c r="A105" s="37">
        <f t="shared" si="1"/>
        <v>104</v>
      </c>
      <c r="B105" s="38">
        <v>113210</v>
      </c>
      <c r="C105" s="38" t="s">
        <v>185</v>
      </c>
    </row>
    <row r="106" spans="1:3" x14ac:dyDescent="0.25">
      <c r="A106" s="37">
        <f t="shared" si="1"/>
        <v>105</v>
      </c>
      <c r="B106" s="38">
        <v>1133</v>
      </c>
      <c r="C106" s="38" t="s">
        <v>94</v>
      </c>
    </row>
    <row r="107" spans="1:3" x14ac:dyDescent="0.25">
      <c r="A107" s="37">
        <f t="shared" si="1"/>
        <v>106</v>
      </c>
      <c r="B107" s="38">
        <v>11331</v>
      </c>
      <c r="C107" s="38" t="s">
        <v>94</v>
      </c>
    </row>
    <row r="108" spans="1:3" x14ac:dyDescent="0.25">
      <c r="A108" s="37">
        <f t="shared" si="1"/>
        <v>107</v>
      </c>
      <c r="B108" s="38">
        <v>113310</v>
      </c>
      <c r="C108" s="38" t="s">
        <v>186</v>
      </c>
    </row>
    <row r="109" spans="1:3" x14ac:dyDescent="0.25">
      <c r="A109" s="37">
        <f t="shared" si="1"/>
        <v>108</v>
      </c>
      <c r="B109" s="38">
        <v>114</v>
      </c>
      <c r="C109" s="38" t="s">
        <v>187</v>
      </c>
    </row>
    <row r="110" spans="1:3" x14ac:dyDescent="0.25">
      <c r="A110" s="37">
        <f t="shared" si="1"/>
        <v>109</v>
      </c>
      <c r="B110" s="38">
        <v>1141</v>
      </c>
      <c r="C110" s="38" t="s">
        <v>188</v>
      </c>
    </row>
    <row r="111" spans="1:3" x14ac:dyDescent="0.25">
      <c r="A111" s="37">
        <f t="shared" si="1"/>
        <v>110</v>
      </c>
      <c r="B111" s="38">
        <v>11411</v>
      </c>
      <c r="C111" s="38" t="s">
        <v>188</v>
      </c>
    </row>
    <row r="112" spans="1:3" x14ac:dyDescent="0.25">
      <c r="A112" s="37">
        <f t="shared" si="1"/>
        <v>111</v>
      </c>
      <c r="B112" s="38">
        <v>114111</v>
      </c>
      <c r="C112" s="38" t="s">
        <v>189</v>
      </c>
    </row>
    <row r="113" spans="1:3" x14ac:dyDescent="0.25">
      <c r="A113" s="37">
        <f t="shared" si="1"/>
        <v>112</v>
      </c>
      <c r="B113" s="38">
        <v>114112</v>
      </c>
      <c r="C113" s="38" t="s">
        <v>190</v>
      </c>
    </row>
    <row r="114" spans="1:3" x14ac:dyDescent="0.25">
      <c r="A114" s="37">
        <f t="shared" si="1"/>
        <v>113</v>
      </c>
      <c r="B114" s="38">
        <v>114119</v>
      </c>
      <c r="C114" s="38" t="s">
        <v>191</v>
      </c>
    </row>
    <row r="115" spans="1:3" x14ac:dyDescent="0.25">
      <c r="A115" s="37">
        <f t="shared" si="1"/>
        <v>114</v>
      </c>
      <c r="B115" s="38">
        <v>1142</v>
      </c>
      <c r="C115" s="38" t="s">
        <v>192</v>
      </c>
    </row>
    <row r="116" spans="1:3" x14ac:dyDescent="0.25">
      <c r="A116" s="37">
        <f t="shared" si="1"/>
        <v>115</v>
      </c>
      <c r="B116" s="38">
        <v>11421</v>
      </c>
      <c r="C116" s="38" t="s">
        <v>192</v>
      </c>
    </row>
    <row r="117" spans="1:3" x14ac:dyDescent="0.25">
      <c r="A117" s="37">
        <f t="shared" si="1"/>
        <v>116</v>
      </c>
      <c r="B117" s="38">
        <v>114210</v>
      </c>
      <c r="C117" s="38" t="s">
        <v>192</v>
      </c>
    </row>
    <row r="118" spans="1:3" x14ac:dyDescent="0.25">
      <c r="A118" s="37">
        <f t="shared" si="1"/>
        <v>117</v>
      </c>
      <c r="B118" s="38">
        <v>115</v>
      </c>
      <c r="C118" s="38" t="s">
        <v>193</v>
      </c>
    </row>
    <row r="119" spans="1:3" x14ac:dyDescent="0.25">
      <c r="A119" s="37">
        <f t="shared" si="1"/>
        <v>118</v>
      </c>
      <c r="B119" s="38">
        <v>1151</v>
      </c>
      <c r="C119" s="38" t="s">
        <v>194</v>
      </c>
    </row>
    <row r="120" spans="1:3" x14ac:dyDescent="0.25">
      <c r="A120" s="37">
        <f t="shared" si="1"/>
        <v>119</v>
      </c>
      <c r="B120" s="38">
        <v>11511</v>
      </c>
      <c r="C120" s="38" t="s">
        <v>194</v>
      </c>
    </row>
    <row r="121" spans="1:3" x14ac:dyDescent="0.25">
      <c r="A121" s="37">
        <f t="shared" si="1"/>
        <v>120</v>
      </c>
      <c r="B121" s="38">
        <v>115111</v>
      </c>
      <c r="C121" s="38" t="s">
        <v>195</v>
      </c>
    </row>
    <row r="122" spans="1:3" x14ac:dyDescent="0.25">
      <c r="A122" s="37">
        <f t="shared" si="1"/>
        <v>121</v>
      </c>
      <c r="B122" s="38">
        <v>115112</v>
      </c>
      <c r="C122" s="38" t="s">
        <v>196</v>
      </c>
    </row>
    <row r="123" spans="1:3" x14ac:dyDescent="0.25">
      <c r="A123" s="37">
        <f t="shared" si="1"/>
        <v>122</v>
      </c>
      <c r="B123" s="38">
        <v>115113</v>
      </c>
      <c r="C123" s="38" t="s">
        <v>197</v>
      </c>
    </row>
    <row r="124" spans="1:3" x14ac:dyDescent="0.25">
      <c r="A124" s="37">
        <f t="shared" si="1"/>
        <v>123</v>
      </c>
      <c r="B124" s="38">
        <v>115114</v>
      </c>
      <c r="C124" s="38" t="s">
        <v>198</v>
      </c>
    </row>
    <row r="125" spans="1:3" x14ac:dyDescent="0.25">
      <c r="A125" s="37">
        <f t="shared" si="1"/>
        <v>124</v>
      </c>
      <c r="B125" s="38">
        <v>115115</v>
      </c>
      <c r="C125" s="38" t="s">
        <v>199</v>
      </c>
    </row>
    <row r="126" spans="1:3" x14ac:dyDescent="0.25">
      <c r="A126" s="37">
        <f t="shared" si="1"/>
        <v>125</v>
      </c>
      <c r="B126" s="38">
        <v>115116</v>
      </c>
      <c r="C126" s="38" t="s">
        <v>200</v>
      </c>
    </row>
    <row r="127" spans="1:3" x14ac:dyDescent="0.25">
      <c r="A127" s="37">
        <f t="shared" si="1"/>
        <v>126</v>
      </c>
      <c r="B127" s="38">
        <v>1152</v>
      </c>
      <c r="C127" s="38" t="s">
        <v>201</v>
      </c>
    </row>
    <row r="128" spans="1:3" x14ac:dyDescent="0.25">
      <c r="A128" s="37">
        <f t="shared" si="1"/>
        <v>127</v>
      </c>
      <c r="B128" s="38">
        <v>11521</v>
      </c>
      <c r="C128" s="38" t="s">
        <v>201</v>
      </c>
    </row>
    <row r="129" spans="1:3" x14ac:dyDescent="0.25">
      <c r="A129" s="37">
        <f t="shared" si="1"/>
        <v>128</v>
      </c>
      <c r="B129" s="38">
        <v>115210</v>
      </c>
      <c r="C129" s="38" t="s">
        <v>201</v>
      </c>
    </row>
    <row r="130" spans="1:3" x14ac:dyDescent="0.25">
      <c r="A130" s="37">
        <f t="shared" si="1"/>
        <v>129</v>
      </c>
      <c r="B130" s="38">
        <v>1153</v>
      </c>
      <c r="C130" s="38" t="s">
        <v>202</v>
      </c>
    </row>
    <row r="131" spans="1:3" x14ac:dyDescent="0.25">
      <c r="A131" s="37">
        <f t="shared" si="1"/>
        <v>130</v>
      </c>
      <c r="B131" s="38">
        <v>11531</v>
      </c>
      <c r="C131" s="38" t="s">
        <v>202</v>
      </c>
    </row>
    <row r="132" spans="1:3" x14ac:dyDescent="0.25">
      <c r="A132" s="37">
        <f t="shared" ref="A132:A195" si="2">A131+1</f>
        <v>131</v>
      </c>
      <c r="B132" s="38">
        <v>115310</v>
      </c>
      <c r="C132" s="38" t="s">
        <v>202</v>
      </c>
    </row>
    <row r="133" spans="1:3" x14ac:dyDescent="0.25">
      <c r="A133" s="37">
        <f t="shared" si="2"/>
        <v>132</v>
      </c>
      <c r="B133" s="38">
        <v>21</v>
      </c>
      <c r="C133" s="42" t="s">
        <v>203</v>
      </c>
    </row>
    <row r="134" spans="1:3" x14ac:dyDescent="0.25">
      <c r="A134" s="37">
        <f t="shared" si="2"/>
        <v>133</v>
      </c>
      <c r="B134" s="38">
        <v>211</v>
      </c>
      <c r="C134" s="38" t="s">
        <v>204</v>
      </c>
    </row>
    <row r="135" spans="1:3" x14ac:dyDescent="0.25">
      <c r="A135" s="37">
        <f t="shared" si="2"/>
        <v>134</v>
      </c>
      <c r="B135" s="38">
        <v>2111</v>
      </c>
      <c r="C135" s="38" t="s">
        <v>204</v>
      </c>
    </row>
    <row r="136" spans="1:3" x14ac:dyDescent="0.25">
      <c r="A136" s="37">
        <f t="shared" si="2"/>
        <v>135</v>
      </c>
      <c r="B136" s="38">
        <v>21111</v>
      </c>
      <c r="C136" s="38" t="s">
        <v>204</v>
      </c>
    </row>
    <row r="137" spans="1:3" x14ac:dyDescent="0.25">
      <c r="A137" s="37">
        <f t="shared" si="2"/>
        <v>136</v>
      </c>
      <c r="B137" s="38">
        <v>211111</v>
      </c>
      <c r="C137" s="38" t="s">
        <v>205</v>
      </c>
    </row>
    <row r="138" spans="1:3" x14ac:dyDescent="0.25">
      <c r="A138" s="37">
        <f t="shared" si="2"/>
        <v>137</v>
      </c>
      <c r="B138" s="38">
        <v>211112</v>
      </c>
      <c r="C138" s="38" t="s">
        <v>206</v>
      </c>
    </row>
    <row r="139" spans="1:3" x14ac:dyDescent="0.25">
      <c r="A139" s="37">
        <f t="shared" si="2"/>
        <v>138</v>
      </c>
      <c r="B139" s="38">
        <v>212</v>
      </c>
      <c r="C139" s="38" t="s">
        <v>207</v>
      </c>
    </row>
    <row r="140" spans="1:3" x14ac:dyDescent="0.25">
      <c r="A140" s="37">
        <f t="shared" si="2"/>
        <v>139</v>
      </c>
      <c r="B140" s="38">
        <v>2121</v>
      </c>
      <c r="C140" s="38" t="s">
        <v>208</v>
      </c>
    </row>
    <row r="141" spans="1:3" x14ac:dyDescent="0.25">
      <c r="A141" s="37">
        <f t="shared" si="2"/>
        <v>140</v>
      </c>
      <c r="B141" s="38">
        <v>21211</v>
      </c>
      <c r="C141" s="38" t="s">
        <v>208</v>
      </c>
    </row>
    <row r="142" spans="1:3" x14ac:dyDescent="0.25">
      <c r="A142" s="37">
        <f t="shared" si="2"/>
        <v>141</v>
      </c>
      <c r="B142" s="38">
        <v>212111</v>
      </c>
      <c r="C142" s="38" t="s">
        <v>209</v>
      </c>
    </row>
    <row r="143" spans="1:3" x14ac:dyDescent="0.25">
      <c r="A143" s="37">
        <f t="shared" si="2"/>
        <v>142</v>
      </c>
      <c r="B143" s="38">
        <v>212112</v>
      </c>
      <c r="C143" s="38" t="s">
        <v>210</v>
      </c>
    </row>
    <row r="144" spans="1:3" x14ac:dyDescent="0.25">
      <c r="A144" s="37">
        <f t="shared" si="2"/>
        <v>143</v>
      </c>
      <c r="B144" s="38">
        <v>212113</v>
      </c>
      <c r="C144" s="38" t="s">
        <v>211</v>
      </c>
    </row>
    <row r="145" spans="1:3" x14ac:dyDescent="0.25">
      <c r="A145" s="37">
        <f t="shared" si="2"/>
        <v>144</v>
      </c>
      <c r="B145" s="38">
        <v>2122</v>
      </c>
      <c r="C145" s="38" t="s">
        <v>212</v>
      </c>
    </row>
    <row r="146" spans="1:3" x14ac:dyDescent="0.25">
      <c r="A146" s="37">
        <f t="shared" si="2"/>
        <v>145</v>
      </c>
      <c r="B146" s="38">
        <v>21221</v>
      </c>
      <c r="C146" s="38" t="s">
        <v>213</v>
      </c>
    </row>
    <row r="147" spans="1:3" x14ac:dyDescent="0.25">
      <c r="A147" s="37">
        <f t="shared" si="2"/>
        <v>146</v>
      </c>
      <c r="B147" s="38">
        <v>212210</v>
      </c>
      <c r="C147" s="38" t="s">
        <v>213</v>
      </c>
    </row>
    <row r="148" spans="1:3" x14ac:dyDescent="0.25">
      <c r="A148" s="37">
        <f t="shared" si="2"/>
        <v>147</v>
      </c>
      <c r="B148" s="38">
        <v>21222</v>
      </c>
      <c r="C148" s="38" t="s">
        <v>214</v>
      </c>
    </row>
    <row r="149" spans="1:3" x14ac:dyDescent="0.25">
      <c r="A149" s="37">
        <f t="shared" si="2"/>
        <v>148</v>
      </c>
      <c r="B149" s="38">
        <v>212221</v>
      </c>
      <c r="C149" s="38" t="s">
        <v>215</v>
      </c>
    </row>
    <row r="150" spans="1:3" x14ac:dyDescent="0.25">
      <c r="A150" s="37">
        <f t="shared" si="2"/>
        <v>149</v>
      </c>
      <c r="B150" s="38">
        <v>212222</v>
      </c>
      <c r="C150" s="38" t="s">
        <v>216</v>
      </c>
    </row>
    <row r="151" spans="1:3" x14ac:dyDescent="0.25">
      <c r="A151" s="37">
        <f t="shared" si="2"/>
        <v>150</v>
      </c>
      <c r="B151" s="38">
        <v>21223</v>
      </c>
      <c r="C151" s="38" t="s">
        <v>217</v>
      </c>
    </row>
    <row r="152" spans="1:3" x14ac:dyDescent="0.25">
      <c r="A152" s="37">
        <f t="shared" si="2"/>
        <v>151</v>
      </c>
      <c r="B152" s="38">
        <v>212231</v>
      </c>
      <c r="C152" s="38" t="s">
        <v>218</v>
      </c>
    </row>
    <row r="153" spans="1:3" x14ac:dyDescent="0.25">
      <c r="A153" s="37">
        <f t="shared" si="2"/>
        <v>152</v>
      </c>
      <c r="B153" s="38">
        <v>212234</v>
      </c>
      <c r="C153" s="38" t="s">
        <v>219</v>
      </c>
    </row>
    <row r="154" spans="1:3" x14ac:dyDescent="0.25">
      <c r="A154" s="37">
        <f t="shared" si="2"/>
        <v>153</v>
      </c>
      <c r="B154" s="38">
        <v>21229</v>
      </c>
      <c r="C154" s="38" t="s">
        <v>220</v>
      </c>
    </row>
    <row r="155" spans="1:3" x14ac:dyDescent="0.25">
      <c r="A155" s="37">
        <f t="shared" si="2"/>
        <v>154</v>
      </c>
      <c r="B155" s="38">
        <v>212291</v>
      </c>
      <c r="C155" s="38" t="s">
        <v>221</v>
      </c>
    </row>
    <row r="156" spans="1:3" x14ac:dyDescent="0.25">
      <c r="A156" s="37">
        <f t="shared" si="2"/>
        <v>155</v>
      </c>
      <c r="B156" s="38">
        <v>212299</v>
      </c>
      <c r="C156" s="38" t="s">
        <v>222</v>
      </c>
    </row>
    <row r="157" spans="1:3" x14ac:dyDescent="0.25">
      <c r="A157" s="37">
        <f t="shared" si="2"/>
        <v>156</v>
      </c>
      <c r="B157" s="38">
        <v>2123</v>
      </c>
      <c r="C157" s="38" t="s">
        <v>223</v>
      </c>
    </row>
    <row r="158" spans="1:3" x14ac:dyDescent="0.25">
      <c r="A158" s="37">
        <f t="shared" si="2"/>
        <v>157</v>
      </c>
      <c r="B158" s="38">
        <v>21231</v>
      </c>
      <c r="C158" s="38" t="s">
        <v>224</v>
      </c>
    </row>
    <row r="159" spans="1:3" x14ac:dyDescent="0.25">
      <c r="A159" s="37">
        <f t="shared" si="2"/>
        <v>158</v>
      </c>
      <c r="B159" s="38">
        <v>212311</v>
      </c>
      <c r="C159" s="38" t="s">
        <v>225</v>
      </c>
    </row>
    <row r="160" spans="1:3" x14ac:dyDescent="0.25">
      <c r="A160" s="37">
        <f t="shared" si="2"/>
        <v>159</v>
      </c>
      <c r="B160" s="38">
        <v>212312</v>
      </c>
      <c r="C160" s="38" t="s">
        <v>226</v>
      </c>
    </row>
    <row r="161" spans="1:3" x14ac:dyDescent="0.25">
      <c r="A161" s="37">
        <f t="shared" si="2"/>
        <v>160</v>
      </c>
      <c r="B161" s="38">
        <v>212313</v>
      </c>
      <c r="C161" s="38" t="s">
        <v>227</v>
      </c>
    </row>
    <row r="162" spans="1:3" x14ac:dyDescent="0.25">
      <c r="A162" s="37">
        <f t="shared" si="2"/>
        <v>161</v>
      </c>
      <c r="B162" s="38">
        <v>212319</v>
      </c>
      <c r="C162" s="38" t="s">
        <v>228</v>
      </c>
    </row>
    <row r="163" spans="1:3" x14ac:dyDescent="0.25">
      <c r="A163" s="37">
        <f t="shared" si="2"/>
        <v>162</v>
      </c>
      <c r="B163" s="38">
        <v>21232</v>
      </c>
      <c r="C163" s="38" t="s">
        <v>229</v>
      </c>
    </row>
    <row r="164" spans="1:3" x14ac:dyDescent="0.25">
      <c r="A164" s="37">
        <f t="shared" si="2"/>
        <v>163</v>
      </c>
      <c r="B164" s="38">
        <v>212321</v>
      </c>
      <c r="C164" s="38" t="s">
        <v>230</v>
      </c>
    </row>
    <row r="165" spans="1:3" x14ac:dyDescent="0.25">
      <c r="A165" s="37">
        <f t="shared" si="2"/>
        <v>164</v>
      </c>
      <c r="B165" s="38">
        <v>212322</v>
      </c>
      <c r="C165" s="38" t="s">
        <v>231</v>
      </c>
    </row>
    <row r="166" spans="1:3" x14ac:dyDescent="0.25">
      <c r="A166" s="37">
        <f t="shared" si="2"/>
        <v>165</v>
      </c>
      <c r="B166" s="38">
        <v>212324</v>
      </c>
      <c r="C166" s="38" t="s">
        <v>232</v>
      </c>
    </row>
    <row r="167" spans="1:3" x14ac:dyDescent="0.25">
      <c r="A167" s="37">
        <f t="shared" si="2"/>
        <v>166</v>
      </c>
      <c r="B167" s="38">
        <v>212325</v>
      </c>
      <c r="C167" s="38" t="s">
        <v>233</v>
      </c>
    </row>
    <row r="168" spans="1:3" x14ac:dyDescent="0.25">
      <c r="A168" s="37">
        <f t="shared" si="2"/>
        <v>167</v>
      </c>
      <c r="B168" s="38">
        <v>21239</v>
      </c>
      <c r="C168" s="38" t="s">
        <v>234</v>
      </c>
    </row>
    <row r="169" spans="1:3" x14ac:dyDescent="0.25">
      <c r="A169" s="37">
        <f t="shared" si="2"/>
        <v>168</v>
      </c>
      <c r="B169" s="38">
        <v>212391</v>
      </c>
      <c r="C169" s="38" t="s">
        <v>235</v>
      </c>
    </row>
    <row r="170" spans="1:3" x14ac:dyDescent="0.25">
      <c r="A170" s="37">
        <f t="shared" si="2"/>
        <v>169</v>
      </c>
      <c r="B170" s="38">
        <v>212392</v>
      </c>
      <c r="C170" s="38" t="s">
        <v>236</v>
      </c>
    </row>
    <row r="171" spans="1:3" x14ac:dyDescent="0.25">
      <c r="A171" s="37">
        <f t="shared" si="2"/>
        <v>170</v>
      </c>
      <c r="B171" s="38">
        <v>212393</v>
      </c>
      <c r="C171" s="38" t="s">
        <v>237</v>
      </c>
    </row>
    <row r="172" spans="1:3" x14ac:dyDescent="0.25">
      <c r="A172" s="37">
        <f t="shared" si="2"/>
        <v>171</v>
      </c>
      <c r="B172" s="38">
        <v>212399</v>
      </c>
      <c r="C172" s="38" t="s">
        <v>238</v>
      </c>
    </row>
    <row r="173" spans="1:3" x14ac:dyDescent="0.25">
      <c r="A173" s="37">
        <f t="shared" si="2"/>
        <v>172</v>
      </c>
      <c r="B173" s="38">
        <v>213</v>
      </c>
      <c r="C173" s="38" t="s">
        <v>239</v>
      </c>
    </row>
    <row r="174" spans="1:3" x14ac:dyDescent="0.25">
      <c r="A174" s="37">
        <f t="shared" si="2"/>
        <v>173</v>
      </c>
      <c r="B174" s="38">
        <v>2131</v>
      </c>
      <c r="C174" s="38" t="s">
        <v>239</v>
      </c>
    </row>
    <row r="175" spans="1:3" x14ac:dyDescent="0.25">
      <c r="A175" s="37">
        <f t="shared" si="2"/>
        <v>174</v>
      </c>
      <c r="B175" s="38">
        <v>21311</v>
      </c>
      <c r="C175" s="38" t="s">
        <v>239</v>
      </c>
    </row>
    <row r="176" spans="1:3" x14ac:dyDescent="0.25">
      <c r="A176" s="37">
        <f t="shared" si="2"/>
        <v>175</v>
      </c>
      <c r="B176" s="38">
        <v>213111</v>
      </c>
      <c r="C176" s="38" t="s">
        <v>240</v>
      </c>
    </row>
    <row r="177" spans="1:3" x14ac:dyDescent="0.25">
      <c r="A177" s="37">
        <f t="shared" si="2"/>
        <v>176</v>
      </c>
      <c r="B177" s="38">
        <v>213112</v>
      </c>
      <c r="C177" s="38" t="s">
        <v>241</v>
      </c>
    </row>
    <row r="178" spans="1:3" x14ac:dyDescent="0.25">
      <c r="A178" s="37">
        <f t="shared" si="2"/>
        <v>177</v>
      </c>
      <c r="B178" s="38">
        <v>213113</v>
      </c>
      <c r="C178" s="38" t="s">
        <v>242</v>
      </c>
    </row>
    <row r="179" spans="1:3" x14ac:dyDescent="0.25">
      <c r="A179" s="37">
        <f t="shared" si="2"/>
        <v>178</v>
      </c>
      <c r="B179" s="38">
        <v>213114</v>
      </c>
      <c r="C179" s="38" t="s">
        <v>243</v>
      </c>
    </row>
    <row r="180" spans="1:3" x14ac:dyDescent="0.25">
      <c r="A180" s="37">
        <f t="shared" si="2"/>
        <v>179</v>
      </c>
      <c r="B180" s="38">
        <v>213115</v>
      </c>
      <c r="C180" s="38" t="s">
        <v>244</v>
      </c>
    </row>
    <row r="181" spans="1:3" x14ac:dyDescent="0.25">
      <c r="A181" s="37">
        <f t="shared" si="2"/>
        <v>180</v>
      </c>
      <c r="B181" s="38">
        <v>22</v>
      </c>
      <c r="C181" s="42" t="s">
        <v>245</v>
      </c>
    </row>
    <row r="182" spans="1:3" x14ac:dyDescent="0.25">
      <c r="A182" s="37">
        <f t="shared" si="2"/>
        <v>181</v>
      </c>
      <c r="B182" s="38">
        <v>221</v>
      </c>
      <c r="C182" s="38" t="s">
        <v>246</v>
      </c>
    </row>
    <row r="183" spans="1:3" x14ac:dyDescent="0.25">
      <c r="A183" s="37">
        <f t="shared" si="2"/>
        <v>182</v>
      </c>
      <c r="B183" s="38">
        <v>2211</v>
      </c>
      <c r="C183" s="38" t="s">
        <v>247</v>
      </c>
    </row>
    <row r="184" spans="1:3" x14ac:dyDescent="0.25">
      <c r="A184" s="37">
        <f t="shared" si="2"/>
        <v>183</v>
      </c>
      <c r="B184" s="38">
        <v>22111</v>
      </c>
      <c r="C184" s="38" t="s">
        <v>248</v>
      </c>
    </row>
    <row r="185" spans="1:3" x14ac:dyDescent="0.25">
      <c r="A185" s="37">
        <f t="shared" si="2"/>
        <v>184</v>
      </c>
      <c r="B185" s="38">
        <v>221111</v>
      </c>
      <c r="C185" s="38" t="s">
        <v>249</v>
      </c>
    </row>
    <row r="186" spans="1:3" x14ac:dyDescent="0.25">
      <c r="A186" s="37">
        <f t="shared" si="2"/>
        <v>185</v>
      </c>
      <c r="B186" s="38">
        <v>221112</v>
      </c>
      <c r="C186" s="38" t="s">
        <v>250</v>
      </c>
    </row>
    <row r="187" spans="1:3" x14ac:dyDescent="0.25">
      <c r="A187" s="37">
        <f t="shared" si="2"/>
        <v>186</v>
      </c>
      <c r="B187" s="38">
        <v>221113</v>
      </c>
      <c r="C187" s="38" t="s">
        <v>251</v>
      </c>
    </row>
    <row r="188" spans="1:3" x14ac:dyDescent="0.25">
      <c r="A188" s="37">
        <f t="shared" si="2"/>
        <v>187</v>
      </c>
      <c r="B188" s="38">
        <v>221114</v>
      </c>
      <c r="C188" s="38" t="s">
        <v>252</v>
      </c>
    </row>
    <row r="189" spans="1:3" x14ac:dyDescent="0.25">
      <c r="A189" s="37">
        <f t="shared" si="2"/>
        <v>188</v>
      </c>
      <c r="B189" s="38">
        <v>221115</v>
      </c>
      <c r="C189" s="38" t="s">
        <v>253</v>
      </c>
    </row>
    <row r="190" spans="1:3" x14ac:dyDescent="0.25">
      <c r="A190" s="37">
        <f t="shared" si="2"/>
        <v>189</v>
      </c>
      <c r="B190" s="38">
        <v>221116</v>
      </c>
      <c r="C190" s="38" t="s">
        <v>254</v>
      </c>
    </row>
    <row r="191" spans="1:3" x14ac:dyDescent="0.25">
      <c r="A191" s="37">
        <f t="shared" si="2"/>
        <v>190</v>
      </c>
      <c r="B191" s="38">
        <v>221117</v>
      </c>
      <c r="C191" s="38" t="s">
        <v>255</v>
      </c>
    </row>
    <row r="192" spans="1:3" x14ac:dyDescent="0.25">
      <c r="A192" s="37">
        <f t="shared" si="2"/>
        <v>191</v>
      </c>
      <c r="B192" s="38">
        <v>221118</v>
      </c>
      <c r="C192" s="38" t="s">
        <v>256</v>
      </c>
    </row>
    <row r="193" spans="1:3" x14ac:dyDescent="0.25">
      <c r="A193" s="37">
        <f t="shared" si="2"/>
        <v>192</v>
      </c>
      <c r="B193" s="38">
        <v>22112</v>
      </c>
      <c r="C193" s="38" t="s">
        <v>257</v>
      </c>
    </row>
    <row r="194" spans="1:3" x14ac:dyDescent="0.25">
      <c r="A194" s="37">
        <f t="shared" si="2"/>
        <v>193</v>
      </c>
      <c r="B194" s="38">
        <v>221121</v>
      </c>
      <c r="C194" s="38" t="s">
        <v>258</v>
      </c>
    </row>
    <row r="195" spans="1:3" x14ac:dyDescent="0.25">
      <c r="A195" s="37">
        <f t="shared" si="2"/>
        <v>194</v>
      </c>
      <c r="B195" s="38">
        <v>221122</v>
      </c>
      <c r="C195" s="38" t="s">
        <v>259</v>
      </c>
    </row>
    <row r="196" spans="1:3" x14ac:dyDescent="0.25">
      <c r="A196" s="37">
        <f t="shared" ref="A196:A259" si="3">A195+1</f>
        <v>195</v>
      </c>
      <c r="B196" s="38">
        <v>2212</v>
      </c>
      <c r="C196" s="38" t="s">
        <v>260</v>
      </c>
    </row>
    <row r="197" spans="1:3" x14ac:dyDescent="0.25">
      <c r="A197" s="37">
        <f t="shared" si="3"/>
        <v>196</v>
      </c>
      <c r="B197" s="38">
        <v>22121</v>
      </c>
      <c r="C197" s="38" t="s">
        <v>260</v>
      </c>
    </row>
    <row r="198" spans="1:3" x14ac:dyDescent="0.25">
      <c r="A198" s="37">
        <f t="shared" si="3"/>
        <v>197</v>
      </c>
      <c r="B198" s="38">
        <v>221210</v>
      </c>
      <c r="C198" s="38" t="s">
        <v>260</v>
      </c>
    </row>
    <row r="199" spans="1:3" x14ac:dyDescent="0.25">
      <c r="A199" s="37">
        <f t="shared" si="3"/>
        <v>198</v>
      </c>
      <c r="B199" s="38">
        <v>2213</v>
      </c>
      <c r="C199" s="38" t="s">
        <v>261</v>
      </c>
    </row>
    <row r="200" spans="1:3" x14ac:dyDescent="0.25">
      <c r="A200" s="37">
        <f t="shared" si="3"/>
        <v>199</v>
      </c>
      <c r="B200" s="38">
        <v>22131</v>
      </c>
      <c r="C200" s="38" t="s">
        <v>262</v>
      </c>
    </row>
    <row r="201" spans="1:3" x14ac:dyDescent="0.25">
      <c r="A201" s="37">
        <f t="shared" si="3"/>
        <v>200</v>
      </c>
      <c r="B201" s="38">
        <v>221310</v>
      </c>
      <c r="C201" s="38" t="s">
        <v>262</v>
      </c>
    </row>
    <row r="202" spans="1:3" x14ac:dyDescent="0.25">
      <c r="A202" s="37">
        <f t="shared" si="3"/>
        <v>201</v>
      </c>
      <c r="B202" s="38">
        <v>22132</v>
      </c>
      <c r="C202" s="38" t="s">
        <v>263</v>
      </c>
    </row>
    <row r="203" spans="1:3" x14ac:dyDescent="0.25">
      <c r="A203" s="37">
        <f t="shared" si="3"/>
        <v>202</v>
      </c>
      <c r="B203" s="38">
        <v>221320</v>
      </c>
      <c r="C203" s="38" t="s">
        <v>263</v>
      </c>
    </row>
    <row r="204" spans="1:3" x14ac:dyDescent="0.25">
      <c r="A204" s="37">
        <f t="shared" si="3"/>
        <v>203</v>
      </c>
      <c r="B204" s="38">
        <v>22133</v>
      </c>
      <c r="C204" s="38" t="s">
        <v>264</v>
      </c>
    </row>
    <row r="205" spans="1:3" x14ac:dyDescent="0.25">
      <c r="A205" s="37">
        <f t="shared" si="3"/>
        <v>204</v>
      </c>
      <c r="B205" s="38">
        <v>221330</v>
      </c>
      <c r="C205" s="38" t="s">
        <v>264</v>
      </c>
    </row>
    <row r="206" spans="1:3" x14ac:dyDescent="0.25">
      <c r="A206" s="37">
        <f t="shared" si="3"/>
        <v>205</v>
      </c>
      <c r="B206" s="38">
        <v>23</v>
      </c>
      <c r="C206" s="38" t="s">
        <v>265</v>
      </c>
    </row>
    <row r="207" spans="1:3" x14ac:dyDescent="0.25">
      <c r="A207" s="37">
        <f t="shared" si="3"/>
        <v>206</v>
      </c>
      <c r="B207" s="38">
        <v>236</v>
      </c>
      <c r="C207" s="38" t="s">
        <v>266</v>
      </c>
    </row>
    <row r="208" spans="1:3" x14ac:dyDescent="0.25">
      <c r="A208" s="37">
        <f t="shared" si="3"/>
        <v>207</v>
      </c>
      <c r="B208" s="38">
        <v>2361</v>
      </c>
      <c r="C208" s="38" t="s">
        <v>267</v>
      </c>
    </row>
    <row r="209" spans="1:3" x14ac:dyDescent="0.25">
      <c r="A209" s="37">
        <f t="shared" si="3"/>
        <v>208</v>
      </c>
      <c r="B209" s="38">
        <v>23611</v>
      </c>
      <c r="C209" s="38" t="s">
        <v>267</v>
      </c>
    </row>
    <row r="210" spans="1:3" x14ac:dyDescent="0.25">
      <c r="A210" s="37">
        <f t="shared" si="3"/>
        <v>209</v>
      </c>
      <c r="B210" s="38">
        <v>236115</v>
      </c>
      <c r="C210" s="38" t="s">
        <v>268</v>
      </c>
    </row>
    <row r="211" spans="1:3" x14ac:dyDescent="0.25">
      <c r="A211" s="37">
        <f t="shared" si="3"/>
        <v>210</v>
      </c>
      <c r="B211" s="38">
        <v>236116</v>
      </c>
      <c r="C211" s="38" t="s">
        <v>269</v>
      </c>
    </row>
    <row r="212" spans="1:3" x14ac:dyDescent="0.25">
      <c r="A212" s="37">
        <f t="shared" si="3"/>
        <v>211</v>
      </c>
      <c r="B212" s="38">
        <v>236117</v>
      </c>
      <c r="C212" s="38" t="s">
        <v>270</v>
      </c>
    </row>
    <row r="213" spans="1:3" x14ac:dyDescent="0.25">
      <c r="A213" s="37">
        <f t="shared" si="3"/>
        <v>212</v>
      </c>
      <c r="B213" s="38">
        <v>236118</v>
      </c>
      <c r="C213" s="38" t="s">
        <v>271</v>
      </c>
    </row>
    <row r="214" spans="1:3" x14ac:dyDescent="0.25">
      <c r="A214" s="37">
        <f t="shared" si="3"/>
        <v>213</v>
      </c>
      <c r="B214" s="38">
        <v>2362</v>
      </c>
      <c r="C214" s="38" t="s">
        <v>272</v>
      </c>
    </row>
    <row r="215" spans="1:3" x14ac:dyDescent="0.25">
      <c r="A215" s="37">
        <f t="shared" si="3"/>
        <v>214</v>
      </c>
      <c r="B215" s="38">
        <v>23621</v>
      </c>
      <c r="C215" s="38" t="s">
        <v>273</v>
      </c>
    </row>
    <row r="216" spans="1:3" x14ac:dyDescent="0.25">
      <c r="A216" s="37">
        <f t="shared" si="3"/>
        <v>215</v>
      </c>
      <c r="B216" s="38">
        <v>236210</v>
      </c>
      <c r="C216" s="38" t="s">
        <v>274</v>
      </c>
    </row>
    <row r="217" spans="1:3" x14ac:dyDescent="0.25">
      <c r="A217" s="37">
        <f t="shared" si="3"/>
        <v>216</v>
      </c>
      <c r="B217" s="38">
        <v>23622</v>
      </c>
      <c r="C217" s="38" t="s">
        <v>275</v>
      </c>
    </row>
    <row r="218" spans="1:3" x14ac:dyDescent="0.25">
      <c r="A218" s="37">
        <f t="shared" si="3"/>
        <v>217</v>
      </c>
      <c r="B218" s="38">
        <v>236220</v>
      </c>
      <c r="C218" s="38" t="s">
        <v>276</v>
      </c>
    </row>
    <row r="219" spans="1:3" x14ac:dyDescent="0.25">
      <c r="A219" s="37">
        <f t="shared" si="3"/>
        <v>218</v>
      </c>
      <c r="B219" s="38">
        <v>237</v>
      </c>
      <c r="C219" s="38" t="s">
        <v>277</v>
      </c>
    </row>
    <row r="220" spans="1:3" x14ac:dyDescent="0.25">
      <c r="A220" s="37">
        <f t="shared" si="3"/>
        <v>219</v>
      </c>
      <c r="B220" s="38">
        <v>2371</v>
      </c>
      <c r="C220" s="38" t="s">
        <v>278</v>
      </c>
    </row>
    <row r="221" spans="1:3" x14ac:dyDescent="0.25">
      <c r="A221" s="37">
        <f t="shared" si="3"/>
        <v>220</v>
      </c>
      <c r="B221" s="38">
        <v>23711</v>
      </c>
      <c r="C221" s="38" t="s">
        <v>279</v>
      </c>
    </row>
    <row r="222" spans="1:3" x14ac:dyDescent="0.25">
      <c r="A222" s="37">
        <f t="shared" si="3"/>
        <v>221</v>
      </c>
      <c r="B222" s="38">
        <v>237110</v>
      </c>
      <c r="C222" s="38" t="s">
        <v>280</v>
      </c>
    </row>
    <row r="223" spans="1:3" x14ac:dyDescent="0.25">
      <c r="A223" s="37">
        <f t="shared" si="3"/>
        <v>222</v>
      </c>
      <c r="B223" s="38">
        <v>23712</v>
      </c>
      <c r="C223" s="38" t="s">
        <v>281</v>
      </c>
    </row>
    <row r="224" spans="1:3" x14ac:dyDescent="0.25">
      <c r="A224" s="37">
        <f t="shared" si="3"/>
        <v>223</v>
      </c>
      <c r="B224" s="38">
        <v>237120</v>
      </c>
      <c r="C224" s="38" t="s">
        <v>282</v>
      </c>
    </row>
    <row r="225" spans="1:3" x14ac:dyDescent="0.25">
      <c r="A225" s="37">
        <f t="shared" si="3"/>
        <v>224</v>
      </c>
      <c r="B225" s="38">
        <v>23713</v>
      </c>
      <c r="C225" s="38" t="s">
        <v>283</v>
      </c>
    </row>
    <row r="226" spans="1:3" x14ac:dyDescent="0.25">
      <c r="A226" s="37">
        <f t="shared" si="3"/>
        <v>225</v>
      </c>
      <c r="B226" s="38">
        <v>237130</v>
      </c>
      <c r="C226" s="38" t="s">
        <v>284</v>
      </c>
    </row>
    <row r="227" spans="1:3" x14ac:dyDescent="0.25">
      <c r="A227" s="37">
        <f t="shared" si="3"/>
        <v>226</v>
      </c>
      <c r="B227" s="38">
        <v>2372</v>
      </c>
      <c r="C227" s="38" t="s">
        <v>285</v>
      </c>
    </row>
    <row r="228" spans="1:3" x14ac:dyDescent="0.25">
      <c r="A228" s="37">
        <f t="shared" si="3"/>
        <v>227</v>
      </c>
      <c r="B228" s="38">
        <v>23721</v>
      </c>
      <c r="C228" s="38" t="s">
        <v>285</v>
      </c>
    </row>
    <row r="229" spans="1:3" x14ac:dyDescent="0.25">
      <c r="A229" s="37">
        <f t="shared" si="3"/>
        <v>228</v>
      </c>
      <c r="B229" s="38">
        <v>237210</v>
      </c>
      <c r="C229" s="38" t="s">
        <v>286</v>
      </c>
    </row>
    <row r="230" spans="1:3" x14ac:dyDescent="0.25">
      <c r="A230" s="37">
        <f t="shared" si="3"/>
        <v>229</v>
      </c>
      <c r="B230" s="38">
        <v>2373</v>
      </c>
      <c r="C230" s="38" t="s">
        <v>287</v>
      </c>
    </row>
    <row r="231" spans="1:3" x14ac:dyDescent="0.25">
      <c r="A231" s="37">
        <f t="shared" si="3"/>
        <v>230</v>
      </c>
      <c r="B231" s="38">
        <v>23731</v>
      </c>
      <c r="C231" s="38" t="s">
        <v>287</v>
      </c>
    </row>
    <row r="232" spans="1:3" x14ac:dyDescent="0.25">
      <c r="A232" s="37">
        <f t="shared" si="3"/>
        <v>231</v>
      </c>
      <c r="B232" s="38">
        <v>237310</v>
      </c>
      <c r="C232" s="38" t="s">
        <v>288</v>
      </c>
    </row>
    <row r="233" spans="1:3" x14ac:dyDescent="0.25">
      <c r="A233" s="37">
        <f t="shared" si="3"/>
        <v>232</v>
      </c>
      <c r="B233" s="38">
        <v>2379</v>
      </c>
      <c r="C233" s="38" t="s">
        <v>289</v>
      </c>
    </row>
    <row r="234" spans="1:3" x14ac:dyDescent="0.25">
      <c r="A234" s="37">
        <f t="shared" si="3"/>
        <v>233</v>
      </c>
      <c r="B234" s="38">
        <v>23799</v>
      </c>
      <c r="C234" s="38" t="s">
        <v>289</v>
      </c>
    </row>
    <row r="235" spans="1:3" x14ac:dyDescent="0.25">
      <c r="A235" s="37">
        <f t="shared" si="3"/>
        <v>234</v>
      </c>
      <c r="B235" s="38">
        <v>237990</v>
      </c>
      <c r="C235" s="38" t="s">
        <v>290</v>
      </c>
    </row>
    <row r="236" spans="1:3" x14ac:dyDescent="0.25">
      <c r="A236" s="37">
        <f t="shared" si="3"/>
        <v>235</v>
      </c>
      <c r="B236" s="38">
        <v>238</v>
      </c>
      <c r="C236" s="38" t="s">
        <v>291</v>
      </c>
    </row>
    <row r="237" spans="1:3" x14ac:dyDescent="0.25">
      <c r="A237" s="37">
        <f t="shared" si="3"/>
        <v>236</v>
      </c>
      <c r="B237" s="38">
        <v>2381</v>
      </c>
      <c r="C237" s="38" t="s">
        <v>292</v>
      </c>
    </row>
    <row r="238" spans="1:3" x14ac:dyDescent="0.25">
      <c r="A238" s="37">
        <f t="shared" si="3"/>
        <v>237</v>
      </c>
      <c r="B238" s="38">
        <v>23811</v>
      </c>
      <c r="C238" s="38" t="s">
        <v>293</v>
      </c>
    </row>
    <row r="239" spans="1:3" x14ac:dyDescent="0.25">
      <c r="A239" s="37">
        <f t="shared" si="3"/>
        <v>238</v>
      </c>
      <c r="B239" s="38">
        <v>238110</v>
      </c>
      <c r="C239" s="38" t="s">
        <v>293</v>
      </c>
    </row>
    <row r="240" spans="1:3" x14ac:dyDescent="0.25">
      <c r="A240" s="37">
        <f t="shared" si="3"/>
        <v>239</v>
      </c>
      <c r="B240" s="38">
        <v>23812</v>
      </c>
      <c r="C240" s="38" t="s">
        <v>294</v>
      </c>
    </row>
    <row r="241" spans="1:3" x14ac:dyDescent="0.25">
      <c r="A241" s="37">
        <f t="shared" si="3"/>
        <v>240</v>
      </c>
      <c r="B241" s="38">
        <v>238120</v>
      </c>
      <c r="C241" s="38" t="s">
        <v>295</v>
      </c>
    </row>
    <row r="242" spans="1:3" x14ac:dyDescent="0.25">
      <c r="A242" s="37">
        <f t="shared" si="3"/>
        <v>241</v>
      </c>
      <c r="B242" s="38">
        <v>23813</v>
      </c>
      <c r="C242" s="38" t="s">
        <v>296</v>
      </c>
    </row>
    <row r="243" spans="1:3" x14ac:dyDescent="0.25">
      <c r="A243" s="37">
        <f t="shared" si="3"/>
        <v>242</v>
      </c>
      <c r="B243" s="38">
        <v>238130</v>
      </c>
      <c r="C243" s="38" t="s">
        <v>296</v>
      </c>
    </row>
    <row r="244" spans="1:3" x14ac:dyDescent="0.25">
      <c r="A244" s="37">
        <f t="shared" si="3"/>
        <v>243</v>
      </c>
      <c r="B244" s="38">
        <v>23814</v>
      </c>
      <c r="C244" s="38" t="s">
        <v>297</v>
      </c>
    </row>
    <row r="245" spans="1:3" x14ac:dyDescent="0.25">
      <c r="A245" s="37">
        <f t="shared" si="3"/>
        <v>244</v>
      </c>
      <c r="B245" s="38">
        <v>238140</v>
      </c>
      <c r="C245" s="38" t="s">
        <v>297</v>
      </c>
    </row>
    <row r="246" spans="1:3" x14ac:dyDescent="0.25">
      <c r="A246" s="37">
        <f t="shared" si="3"/>
        <v>245</v>
      </c>
      <c r="B246" s="38">
        <v>23815</v>
      </c>
      <c r="C246" s="38" t="s">
        <v>298</v>
      </c>
    </row>
    <row r="247" spans="1:3" x14ac:dyDescent="0.25">
      <c r="A247" s="37">
        <f t="shared" si="3"/>
        <v>246</v>
      </c>
      <c r="B247" s="38">
        <v>238150</v>
      </c>
      <c r="C247" s="38" t="s">
        <v>298</v>
      </c>
    </row>
    <row r="248" spans="1:3" x14ac:dyDescent="0.25">
      <c r="A248" s="37">
        <f t="shared" si="3"/>
        <v>247</v>
      </c>
      <c r="B248" s="38">
        <v>23816</v>
      </c>
      <c r="C248" s="38" t="s">
        <v>299</v>
      </c>
    </row>
    <row r="249" spans="1:3" x14ac:dyDescent="0.25">
      <c r="A249" s="37">
        <f t="shared" si="3"/>
        <v>248</v>
      </c>
      <c r="B249" s="38">
        <v>238160</v>
      </c>
      <c r="C249" s="38" t="s">
        <v>299</v>
      </c>
    </row>
    <row r="250" spans="1:3" x14ac:dyDescent="0.25">
      <c r="A250" s="37">
        <f t="shared" si="3"/>
        <v>249</v>
      </c>
      <c r="B250" s="38">
        <v>23817</v>
      </c>
      <c r="C250" s="38" t="s">
        <v>300</v>
      </c>
    </row>
    <row r="251" spans="1:3" x14ac:dyDescent="0.25">
      <c r="A251" s="37">
        <f t="shared" si="3"/>
        <v>250</v>
      </c>
      <c r="B251" s="38">
        <v>238170</v>
      </c>
      <c r="C251" s="38" t="s">
        <v>300</v>
      </c>
    </row>
    <row r="252" spans="1:3" x14ac:dyDescent="0.25">
      <c r="A252" s="37">
        <f t="shared" si="3"/>
        <v>251</v>
      </c>
      <c r="B252" s="38">
        <v>23819</v>
      </c>
      <c r="C252" s="38" t="s">
        <v>301</v>
      </c>
    </row>
    <row r="253" spans="1:3" x14ac:dyDescent="0.25">
      <c r="A253" s="37">
        <f t="shared" si="3"/>
        <v>252</v>
      </c>
      <c r="B253" s="38">
        <v>238190</v>
      </c>
      <c r="C253" s="38" t="s">
        <v>301</v>
      </c>
    </row>
    <row r="254" spans="1:3" x14ac:dyDescent="0.25">
      <c r="A254" s="37">
        <f t="shared" si="3"/>
        <v>253</v>
      </c>
      <c r="B254" s="38">
        <v>2382</v>
      </c>
      <c r="C254" s="38" t="s">
        <v>302</v>
      </c>
    </row>
    <row r="255" spans="1:3" x14ac:dyDescent="0.25">
      <c r="A255" s="37">
        <f t="shared" si="3"/>
        <v>254</v>
      </c>
      <c r="B255" s="38">
        <v>23821</v>
      </c>
      <c r="C255" s="38" t="s">
        <v>303</v>
      </c>
    </row>
    <row r="256" spans="1:3" x14ac:dyDescent="0.25">
      <c r="A256" s="37">
        <f t="shared" si="3"/>
        <v>255</v>
      </c>
      <c r="B256" s="38">
        <v>238210</v>
      </c>
      <c r="C256" s="38" t="s">
        <v>303</v>
      </c>
    </row>
    <row r="257" spans="1:3" x14ac:dyDescent="0.25">
      <c r="A257" s="37">
        <f t="shared" si="3"/>
        <v>256</v>
      </c>
      <c r="B257" s="38">
        <v>23822</v>
      </c>
      <c r="C257" s="38" t="s">
        <v>304</v>
      </c>
    </row>
    <row r="258" spans="1:3" x14ac:dyDescent="0.25">
      <c r="A258" s="37">
        <f t="shared" si="3"/>
        <v>257</v>
      </c>
      <c r="B258" s="38">
        <v>238220</v>
      </c>
      <c r="C258" s="38" t="s">
        <v>305</v>
      </c>
    </row>
    <row r="259" spans="1:3" x14ac:dyDescent="0.25">
      <c r="A259" s="37">
        <f t="shared" si="3"/>
        <v>258</v>
      </c>
      <c r="B259" s="38">
        <v>23829</v>
      </c>
      <c r="C259" s="38" t="s">
        <v>306</v>
      </c>
    </row>
    <row r="260" spans="1:3" x14ac:dyDescent="0.25">
      <c r="A260" s="37">
        <f t="shared" ref="A260:A323" si="4">A259+1</f>
        <v>259</v>
      </c>
      <c r="B260" s="38">
        <v>238290</v>
      </c>
      <c r="C260" s="38" t="s">
        <v>307</v>
      </c>
    </row>
    <row r="261" spans="1:3" x14ac:dyDescent="0.25">
      <c r="A261" s="37">
        <f t="shared" si="4"/>
        <v>260</v>
      </c>
      <c r="B261" s="38">
        <v>2383</v>
      </c>
      <c r="C261" s="38" t="s">
        <v>308</v>
      </c>
    </row>
    <row r="262" spans="1:3" x14ac:dyDescent="0.25">
      <c r="A262" s="37">
        <f t="shared" si="4"/>
        <v>261</v>
      </c>
      <c r="B262" s="38">
        <v>23831</v>
      </c>
      <c r="C262" s="38" t="s">
        <v>309</v>
      </c>
    </row>
    <row r="263" spans="1:3" x14ac:dyDescent="0.25">
      <c r="A263" s="37">
        <f t="shared" si="4"/>
        <v>262</v>
      </c>
      <c r="B263" s="38">
        <v>238310</v>
      </c>
      <c r="C263" s="38" t="s">
        <v>310</v>
      </c>
    </row>
    <row r="264" spans="1:3" x14ac:dyDescent="0.25">
      <c r="A264" s="37">
        <f t="shared" si="4"/>
        <v>263</v>
      </c>
      <c r="B264" s="38">
        <v>23832</v>
      </c>
      <c r="C264" s="38" t="s">
        <v>311</v>
      </c>
    </row>
    <row r="265" spans="1:3" x14ac:dyDescent="0.25">
      <c r="A265" s="37">
        <f t="shared" si="4"/>
        <v>264</v>
      </c>
      <c r="B265" s="38">
        <v>238320</v>
      </c>
      <c r="C265" s="38" t="s">
        <v>311</v>
      </c>
    </row>
    <row r="266" spans="1:3" x14ac:dyDescent="0.25">
      <c r="A266" s="37">
        <f t="shared" si="4"/>
        <v>265</v>
      </c>
      <c r="B266" s="38">
        <v>23833</v>
      </c>
      <c r="C266" s="38" t="s">
        <v>312</v>
      </c>
    </row>
    <row r="267" spans="1:3" x14ac:dyDescent="0.25">
      <c r="A267" s="37">
        <f t="shared" si="4"/>
        <v>266</v>
      </c>
      <c r="B267" s="38">
        <v>238330</v>
      </c>
      <c r="C267" s="38" t="s">
        <v>312</v>
      </c>
    </row>
    <row r="268" spans="1:3" x14ac:dyDescent="0.25">
      <c r="A268" s="37">
        <f t="shared" si="4"/>
        <v>267</v>
      </c>
      <c r="B268" s="38">
        <v>23834</v>
      </c>
      <c r="C268" s="38" t="s">
        <v>313</v>
      </c>
    </row>
    <row r="269" spans="1:3" x14ac:dyDescent="0.25">
      <c r="A269" s="37">
        <f t="shared" si="4"/>
        <v>268</v>
      </c>
      <c r="B269" s="38">
        <v>238340</v>
      </c>
      <c r="C269" s="38" t="s">
        <v>313</v>
      </c>
    </row>
    <row r="270" spans="1:3" x14ac:dyDescent="0.25">
      <c r="A270" s="37">
        <f t="shared" si="4"/>
        <v>269</v>
      </c>
      <c r="B270" s="38">
        <v>23835</v>
      </c>
      <c r="C270" s="38" t="s">
        <v>314</v>
      </c>
    </row>
    <row r="271" spans="1:3" x14ac:dyDescent="0.25">
      <c r="A271" s="37">
        <f t="shared" si="4"/>
        <v>270</v>
      </c>
      <c r="B271" s="38">
        <v>238350</v>
      </c>
      <c r="C271" s="38" t="s">
        <v>314</v>
      </c>
    </row>
    <row r="272" spans="1:3" x14ac:dyDescent="0.25">
      <c r="A272" s="37">
        <f t="shared" si="4"/>
        <v>271</v>
      </c>
      <c r="B272" s="38">
        <v>23839</v>
      </c>
      <c r="C272" s="38" t="s">
        <v>315</v>
      </c>
    </row>
    <row r="273" spans="1:3" x14ac:dyDescent="0.25">
      <c r="A273" s="37">
        <f t="shared" si="4"/>
        <v>272</v>
      </c>
      <c r="B273" s="38">
        <v>238390</v>
      </c>
      <c r="C273" s="38" t="s">
        <v>315</v>
      </c>
    </row>
    <row r="274" spans="1:3" x14ac:dyDescent="0.25">
      <c r="A274" s="37">
        <f t="shared" si="4"/>
        <v>273</v>
      </c>
      <c r="B274" s="38">
        <v>2389</v>
      </c>
      <c r="C274" s="38" t="s">
        <v>316</v>
      </c>
    </row>
    <row r="275" spans="1:3" x14ac:dyDescent="0.25">
      <c r="A275" s="37">
        <f t="shared" si="4"/>
        <v>274</v>
      </c>
      <c r="B275" s="38">
        <v>23891</v>
      </c>
      <c r="C275" s="38" t="s">
        <v>317</v>
      </c>
    </row>
    <row r="276" spans="1:3" x14ac:dyDescent="0.25">
      <c r="A276" s="37">
        <f t="shared" si="4"/>
        <v>275</v>
      </c>
      <c r="B276" s="38">
        <v>238910</v>
      </c>
      <c r="C276" s="38" t="s">
        <v>317</v>
      </c>
    </row>
    <row r="277" spans="1:3" x14ac:dyDescent="0.25">
      <c r="A277" s="37">
        <f t="shared" si="4"/>
        <v>276</v>
      </c>
      <c r="B277" s="38">
        <v>23899</v>
      </c>
      <c r="C277" s="38" t="s">
        <v>318</v>
      </c>
    </row>
    <row r="278" spans="1:3" x14ac:dyDescent="0.25">
      <c r="A278" s="37">
        <f t="shared" si="4"/>
        <v>277</v>
      </c>
      <c r="B278" s="38">
        <v>238990</v>
      </c>
      <c r="C278" s="38" t="s">
        <v>318</v>
      </c>
    </row>
    <row r="279" spans="1:3" x14ac:dyDescent="0.25">
      <c r="A279" s="37">
        <f t="shared" si="4"/>
        <v>278</v>
      </c>
      <c r="B279" s="38" t="s">
        <v>319</v>
      </c>
      <c r="C279" s="38" t="s">
        <v>320</v>
      </c>
    </row>
    <row r="280" spans="1:3" x14ac:dyDescent="0.25">
      <c r="A280" s="37">
        <f t="shared" si="4"/>
        <v>279</v>
      </c>
      <c r="B280" s="38">
        <v>311</v>
      </c>
      <c r="C280" s="38" t="s">
        <v>321</v>
      </c>
    </row>
    <row r="281" spans="1:3" x14ac:dyDescent="0.25">
      <c r="A281" s="37">
        <f t="shared" si="4"/>
        <v>280</v>
      </c>
      <c r="B281" s="38">
        <v>3111</v>
      </c>
      <c r="C281" s="38" t="s">
        <v>322</v>
      </c>
    </row>
    <row r="282" spans="1:3" x14ac:dyDescent="0.25">
      <c r="A282" s="37">
        <f t="shared" si="4"/>
        <v>281</v>
      </c>
      <c r="B282" s="38">
        <v>31111</v>
      </c>
      <c r="C282" s="38" t="s">
        <v>322</v>
      </c>
    </row>
    <row r="283" spans="1:3" x14ac:dyDescent="0.25">
      <c r="A283" s="37">
        <f t="shared" si="4"/>
        <v>282</v>
      </c>
      <c r="B283" s="38">
        <v>311111</v>
      </c>
      <c r="C283" s="38" t="s">
        <v>323</v>
      </c>
    </row>
    <row r="284" spans="1:3" x14ac:dyDescent="0.25">
      <c r="A284" s="37">
        <f t="shared" si="4"/>
        <v>283</v>
      </c>
      <c r="B284" s="38">
        <v>311119</v>
      </c>
      <c r="C284" s="38" t="s">
        <v>324</v>
      </c>
    </row>
    <row r="285" spans="1:3" x14ac:dyDescent="0.25">
      <c r="A285" s="37">
        <f t="shared" si="4"/>
        <v>284</v>
      </c>
      <c r="B285" s="38">
        <v>3112</v>
      </c>
      <c r="C285" s="38" t="s">
        <v>325</v>
      </c>
    </row>
    <row r="286" spans="1:3" x14ac:dyDescent="0.25">
      <c r="A286" s="37">
        <f t="shared" si="4"/>
        <v>285</v>
      </c>
      <c r="B286" s="38">
        <v>31121</v>
      </c>
      <c r="C286" s="38" t="s">
        <v>326</v>
      </c>
    </row>
    <row r="287" spans="1:3" x14ac:dyDescent="0.25">
      <c r="A287" s="37">
        <f t="shared" si="4"/>
        <v>286</v>
      </c>
      <c r="B287" s="38">
        <v>311211</v>
      </c>
      <c r="C287" s="38" t="s">
        <v>327</v>
      </c>
    </row>
    <row r="288" spans="1:3" x14ac:dyDescent="0.25">
      <c r="A288" s="37">
        <f t="shared" si="4"/>
        <v>287</v>
      </c>
      <c r="B288" s="38">
        <v>311212</v>
      </c>
      <c r="C288" s="38" t="s">
        <v>328</v>
      </c>
    </row>
    <row r="289" spans="1:3" x14ac:dyDescent="0.25">
      <c r="A289" s="37">
        <f t="shared" si="4"/>
        <v>288</v>
      </c>
      <c r="B289" s="38">
        <v>311213</v>
      </c>
      <c r="C289" s="38" t="s">
        <v>329</v>
      </c>
    </row>
    <row r="290" spans="1:3" x14ac:dyDescent="0.25">
      <c r="A290" s="37">
        <f t="shared" si="4"/>
        <v>289</v>
      </c>
      <c r="B290" s="38">
        <v>31122</v>
      </c>
      <c r="C290" s="38" t="s">
        <v>330</v>
      </c>
    </row>
    <row r="291" spans="1:3" x14ac:dyDescent="0.25">
      <c r="A291" s="37">
        <f t="shared" si="4"/>
        <v>290</v>
      </c>
      <c r="B291" s="38">
        <v>311221</v>
      </c>
      <c r="C291" s="38" t="s">
        <v>331</v>
      </c>
    </row>
    <row r="292" spans="1:3" x14ac:dyDescent="0.25">
      <c r="A292" s="37">
        <f t="shared" si="4"/>
        <v>291</v>
      </c>
      <c r="B292" s="38">
        <v>311224</v>
      </c>
      <c r="C292" s="38" t="s">
        <v>332</v>
      </c>
    </row>
    <row r="293" spans="1:3" x14ac:dyDescent="0.25">
      <c r="A293" s="37">
        <f t="shared" si="4"/>
        <v>292</v>
      </c>
      <c r="B293" s="38">
        <v>311225</v>
      </c>
      <c r="C293" s="38" t="s">
        <v>333</v>
      </c>
    </row>
    <row r="294" spans="1:3" x14ac:dyDescent="0.25">
      <c r="A294" s="37">
        <f t="shared" si="4"/>
        <v>293</v>
      </c>
      <c r="B294" s="38">
        <v>31123</v>
      </c>
      <c r="C294" s="38" t="s">
        <v>334</v>
      </c>
    </row>
    <row r="295" spans="1:3" x14ac:dyDescent="0.25">
      <c r="A295" s="37">
        <f t="shared" si="4"/>
        <v>294</v>
      </c>
      <c r="B295" s="38">
        <v>311230</v>
      </c>
      <c r="C295" s="38" t="s">
        <v>334</v>
      </c>
    </row>
    <row r="296" spans="1:3" x14ac:dyDescent="0.25">
      <c r="A296" s="37">
        <f t="shared" si="4"/>
        <v>295</v>
      </c>
      <c r="B296" s="38">
        <v>3113</v>
      </c>
      <c r="C296" s="38" t="s">
        <v>335</v>
      </c>
    </row>
    <row r="297" spans="1:3" x14ac:dyDescent="0.25">
      <c r="A297" s="37">
        <f t="shared" si="4"/>
        <v>296</v>
      </c>
      <c r="B297" s="38">
        <v>31131</v>
      </c>
      <c r="C297" s="38" t="s">
        <v>336</v>
      </c>
    </row>
    <row r="298" spans="1:3" x14ac:dyDescent="0.25">
      <c r="A298" s="37">
        <f t="shared" si="4"/>
        <v>297</v>
      </c>
      <c r="B298" s="38">
        <v>311313</v>
      </c>
      <c r="C298" s="38" t="s">
        <v>337</v>
      </c>
    </row>
    <row r="299" spans="1:3" x14ac:dyDescent="0.25">
      <c r="A299" s="37">
        <f t="shared" si="4"/>
        <v>298</v>
      </c>
      <c r="B299" s="38">
        <v>311314</v>
      </c>
      <c r="C299" s="38" t="s">
        <v>338</v>
      </c>
    </row>
    <row r="300" spans="1:3" x14ac:dyDescent="0.25">
      <c r="A300" s="37">
        <f t="shared" si="4"/>
        <v>299</v>
      </c>
      <c r="B300" s="38">
        <v>31134</v>
      </c>
      <c r="C300" s="38" t="s">
        <v>339</v>
      </c>
    </row>
    <row r="301" spans="1:3" x14ac:dyDescent="0.25">
      <c r="A301" s="37">
        <f t="shared" si="4"/>
        <v>300</v>
      </c>
      <c r="B301" s="38">
        <v>311340</v>
      </c>
      <c r="C301" s="38" t="s">
        <v>339</v>
      </c>
    </row>
    <row r="302" spans="1:3" x14ac:dyDescent="0.25">
      <c r="A302" s="37">
        <f t="shared" si="4"/>
        <v>301</v>
      </c>
      <c r="B302" s="38">
        <v>31135</v>
      </c>
      <c r="C302" s="38" t="s">
        <v>340</v>
      </c>
    </row>
    <row r="303" spans="1:3" x14ac:dyDescent="0.25">
      <c r="A303" s="37">
        <f t="shared" si="4"/>
        <v>302</v>
      </c>
      <c r="B303" s="38">
        <v>311351</v>
      </c>
      <c r="C303" s="38" t="s">
        <v>341</v>
      </c>
    </row>
    <row r="304" spans="1:3" x14ac:dyDescent="0.25">
      <c r="A304" s="37">
        <f t="shared" si="4"/>
        <v>303</v>
      </c>
      <c r="B304" s="38">
        <v>311352</v>
      </c>
      <c r="C304" s="38" t="s">
        <v>342</v>
      </c>
    </row>
    <row r="305" spans="1:3" x14ac:dyDescent="0.25">
      <c r="A305" s="37">
        <f t="shared" si="4"/>
        <v>304</v>
      </c>
      <c r="B305" s="38">
        <v>3114</v>
      </c>
      <c r="C305" s="38" t="s">
        <v>343</v>
      </c>
    </row>
    <row r="306" spans="1:3" x14ac:dyDescent="0.25">
      <c r="A306" s="37">
        <f t="shared" si="4"/>
        <v>305</v>
      </c>
      <c r="B306" s="38">
        <v>31141</v>
      </c>
      <c r="C306" s="38" t="s">
        <v>344</v>
      </c>
    </row>
    <row r="307" spans="1:3" x14ac:dyDescent="0.25">
      <c r="A307" s="37">
        <f t="shared" si="4"/>
        <v>306</v>
      </c>
      <c r="B307" s="38">
        <v>311411</v>
      </c>
      <c r="C307" s="38" t="s">
        <v>345</v>
      </c>
    </row>
    <row r="308" spans="1:3" x14ac:dyDescent="0.25">
      <c r="A308" s="37">
        <f t="shared" si="4"/>
        <v>307</v>
      </c>
      <c r="B308" s="38">
        <v>311412</v>
      </c>
      <c r="C308" s="38" t="s">
        <v>346</v>
      </c>
    </row>
    <row r="309" spans="1:3" x14ac:dyDescent="0.25">
      <c r="A309" s="37">
        <f t="shared" si="4"/>
        <v>308</v>
      </c>
      <c r="B309" s="38">
        <v>31142</v>
      </c>
      <c r="C309" s="38" t="s">
        <v>347</v>
      </c>
    </row>
    <row r="310" spans="1:3" x14ac:dyDescent="0.25">
      <c r="A310" s="37">
        <f t="shared" si="4"/>
        <v>309</v>
      </c>
      <c r="B310" s="38">
        <v>311421</v>
      </c>
      <c r="C310" s="38" t="s">
        <v>348</v>
      </c>
    </row>
    <row r="311" spans="1:3" x14ac:dyDescent="0.25">
      <c r="A311" s="37">
        <f t="shared" si="4"/>
        <v>310</v>
      </c>
      <c r="B311" s="38">
        <v>311422</v>
      </c>
      <c r="C311" s="38" t="s">
        <v>349</v>
      </c>
    </row>
    <row r="312" spans="1:3" x14ac:dyDescent="0.25">
      <c r="A312" s="37">
        <f t="shared" si="4"/>
        <v>311</v>
      </c>
      <c r="B312" s="38">
        <v>311423</v>
      </c>
      <c r="C312" s="38" t="s">
        <v>350</v>
      </c>
    </row>
    <row r="313" spans="1:3" x14ac:dyDescent="0.25">
      <c r="A313" s="37">
        <f t="shared" si="4"/>
        <v>312</v>
      </c>
      <c r="B313" s="38">
        <v>3115</v>
      </c>
      <c r="C313" s="38" t="s">
        <v>351</v>
      </c>
    </row>
    <row r="314" spans="1:3" x14ac:dyDescent="0.25">
      <c r="A314" s="37">
        <f t="shared" si="4"/>
        <v>313</v>
      </c>
      <c r="B314" s="38">
        <v>31151</v>
      </c>
      <c r="C314" s="38" t="s">
        <v>352</v>
      </c>
    </row>
    <row r="315" spans="1:3" x14ac:dyDescent="0.25">
      <c r="A315" s="37">
        <f t="shared" si="4"/>
        <v>314</v>
      </c>
      <c r="B315" s="38">
        <v>311511</v>
      </c>
      <c r="C315" s="38" t="s">
        <v>353</v>
      </c>
    </row>
    <row r="316" spans="1:3" x14ac:dyDescent="0.25">
      <c r="A316" s="37">
        <f t="shared" si="4"/>
        <v>315</v>
      </c>
      <c r="B316" s="38">
        <v>311512</v>
      </c>
      <c r="C316" s="38" t="s">
        <v>354</v>
      </c>
    </row>
    <row r="317" spans="1:3" x14ac:dyDescent="0.25">
      <c r="A317" s="37">
        <f t="shared" si="4"/>
        <v>316</v>
      </c>
      <c r="B317" s="38">
        <v>311513</v>
      </c>
      <c r="C317" s="38" t="s">
        <v>355</v>
      </c>
    </row>
    <row r="318" spans="1:3" x14ac:dyDescent="0.25">
      <c r="A318" s="37">
        <f t="shared" si="4"/>
        <v>317</v>
      </c>
      <c r="B318" s="38">
        <v>311514</v>
      </c>
      <c r="C318" s="38" t="s">
        <v>356</v>
      </c>
    </row>
    <row r="319" spans="1:3" x14ac:dyDescent="0.25">
      <c r="A319" s="37">
        <f t="shared" si="4"/>
        <v>318</v>
      </c>
      <c r="B319" s="38">
        <v>31152</v>
      </c>
      <c r="C319" s="38" t="s">
        <v>357</v>
      </c>
    </row>
    <row r="320" spans="1:3" x14ac:dyDescent="0.25">
      <c r="A320" s="37">
        <f t="shared" si="4"/>
        <v>319</v>
      </c>
      <c r="B320" s="38">
        <v>311520</v>
      </c>
      <c r="C320" s="38" t="s">
        <v>357</v>
      </c>
    </row>
    <row r="321" spans="1:3" x14ac:dyDescent="0.25">
      <c r="A321" s="37">
        <f t="shared" si="4"/>
        <v>320</v>
      </c>
      <c r="B321" s="38">
        <v>3116</v>
      </c>
      <c r="C321" s="38" t="s">
        <v>358</v>
      </c>
    </row>
    <row r="322" spans="1:3" x14ac:dyDescent="0.25">
      <c r="A322" s="37">
        <f t="shared" si="4"/>
        <v>321</v>
      </c>
      <c r="B322" s="38">
        <v>31161</v>
      </c>
      <c r="C322" s="38" t="s">
        <v>358</v>
      </c>
    </row>
    <row r="323" spans="1:3" x14ac:dyDescent="0.25">
      <c r="A323" s="37">
        <f t="shared" si="4"/>
        <v>322</v>
      </c>
      <c r="B323" s="38">
        <v>311611</v>
      </c>
      <c r="C323" s="38" t="s">
        <v>359</v>
      </c>
    </row>
    <row r="324" spans="1:3" x14ac:dyDescent="0.25">
      <c r="A324" s="37">
        <f t="shared" ref="A324:A387" si="5">A323+1</f>
        <v>323</v>
      </c>
      <c r="B324" s="38">
        <v>311612</v>
      </c>
      <c r="C324" s="38" t="s">
        <v>360</v>
      </c>
    </row>
    <row r="325" spans="1:3" x14ac:dyDescent="0.25">
      <c r="A325" s="37">
        <f t="shared" si="5"/>
        <v>324</v>
      </c>
      <c r="B325" s="38">
        <v>311613</v>
      </c>
      <c r="C325" s="38" t="s">
        <v>361</v>
      </c>
    </row>
    <row r="326" spans="1:3" x14ac:dyDescent="0.25">
      <c r="A326" s="37">
        <f t="shared" si="5"/>
        <v>325</v>
      </c>
      <c r="B326" s="38">
        <v>311615</v>
      </c>
      <c r="C326" s="38" t="s">
        <v>362</v>
      </c>
    </row>
    <row r="327" spans="1:3" x14ac:dyDescent="0.25">
      <c r="A327" s="37">
        <f t="shared" si="5"/>
        <v>326</v>
      </c>
      <c r="B327" s="38">
        <v>3117</v>
      </c>
      <c r="C327" s="38" t="s">
        <v>363</v>
      </c>
    </row>
    <row r="328" spans="1:3" x14ac:dyDescent="0.25">
      <c r="A328" s="37">
        <f t="shared" si="5"/>
        <v>327</v>
      </c>
      <c r="B328" s="38">
        <v>31171</v>
      </c>
      <c r="C328" s="38" t="s">
        <v>363</v>
      </c>
    </row>
    <row r="329" spans="1:3" x14ac:dyDescent="0.25">
      <c r="A329" s="37">
        <f t="shared" si="5"/>
        <v>328</v>
      </c>
      <c r="B329" s="38">
        <v>311710</v>
      </c>
      <c r="C329" s="38" t="s">
        <v>363</v>
      </c>
    </row>
    <row r="330" spans="1:3" x14ac:dyDescent="0.25">
      <c r="A330" s="37">
        <f t="shared" si="5"/>
        <v>329</v>
      </c>
      <c r="B330" s="38">
        <v>3118</v>
      </c>
      <c r="C330" s="38" t="s">
        <v>364</v>
      </c>
    </row>
    <row r="331" spans="1:3" x14ac:dyDescent="0.25">
      <c r="A331" s="37">
        <f t="shared" si="5"/>
        <v>330</v>
      </c>
      <c r="B331" s="38">
        <v>31181</v>
      </c>
      <c r="C331" s="38" t="s">
        <v>365</v>
      </c>
    </row>
    <row r="332" spans="1:3" x14ac:dyDescent="0.25">
      <c r="A332" s="37">
        <f t="shared" si="5"/>
        <v>331</v>
      </c>
      <c r="B332" s="38">
        <v>311811</v>
      </c>
      <c r="C332" s="38" t="s">
        <v>366</v>
      </c>
    </row>
    <row r="333" spans="1:3" x14ac:dyDescent="0.25">
      <c r="A333" s="37">
        <f t="shared" si="5"/>
        <v>332</v>
      </c>
      <c r="B333" s="38">
        <v>311812</v>
      </c>
      <c r="C333" s="38" t="s">
        <v>367</v>
      </c>
    </row>
    <row r="334" spans="1:3" x14ac:dyDescent="0.25">
      <c r="A334" s="37">
        <f t="shared" si="5"/>
        <v>333</v>
      </c>
      <c r="B334" s="38">
        <v>311813</v>
      </c>
      <c r="C334" s="38" t="s">
        <v>368</v>
      </c>
    </row>
    <row r="335" spans="1:3" x14ac:dyDescent="0.25">
      <c r="A335" s="37">
        <f t="shared" si="5"/>
        <v>334</v>
      </c>
      <c r="B335" s="38">
        <v>31182</v>
      </c>
      <c r="C335" s="38" t="s">
        <v>369</v>
      </c>
    </row>
    <row r="336" spans="1:3" x14ac:dyDescent="0.25">
      <c r="A336" s="37">
        <f t="shared" si="5"/>
        <v>335</v>
      </c>
      <c r="B336" s="38">
        <v>311821</v>
      </c>
      <c r="C336" s="38" t="s">
        <v>370</v>
      </c>
    </row>
    <row r="337" spans="1:3" x14ac:dyDescent="0.25">
      <c r="A337" s="37">
        <f t="shared" si="5"/>
        <v>336</v>
      </c>
      <c r="B337" s="38">
        <v>311824</v>
      </c>
      <c r="C337" s="38" t="s">
        <v>371</v>
      </c>
    </row>
    <row r="338" spans="1:3" x14ac:dyDescent="0.25">
      <c r="A338" s="37">
        <f t="shared" si="5"/>
        <v>337</v>
      </c>
      <c r="B338" s="38">
        <v>31183</v>
      </c>
      <c r="C338" s="38" t="s">
        <v>372</v>
      </c>
    </row>
    <row r="339" spans="1:3" x14ac:dyDescent="0.25">
      <c r="A339" s="37">
        <f t="shared" si="5"/>
        <v>338</v>
      </c>
      <c r="B339" s="38">
        <v>311830</v>
      </c>
      <c r="C339" s="38" t="s">
        <v>372</v>
      </c>
    </row>
    <row r="340" spans="1:3" x14ac:dyDescent="0.25">
      <c r="A340" s="37">
        <f t="shared" si="5"/>
        <v>339</v>
      </c>
      <c r="B340" s="38">
        <v>3119</v>
      </c>
      <c r="C340" s="38" t="s">
        <v>373</v>
      </c>
    </row>
    <row r="341" spans="1:3" x14ac:dyDescent="0.25">
      <c r="A341" s="37">
        <f t="shared" si="5"/>
        <v>340</v>
      </c>
      <c r="B341" s="38">
        <v>31191</v>
      </c>
      <c r="C341" s="38" t="s">
        <v>374</v>
      </c>
    </row>
    <row r="342" spans="1:3" x14ac:dyDescent="0.25">
      <c r="A342" s="37">
        <f t="shared" si="5"/>
        <v>341</v>
      </c>
      <c r="B342" s="38">
        <v>311911</v>
      </c>
      <c r="C342" s="38" t="s">
        <v>375</v>
      </c>
    </row>
    <row r="343" spans="1:3" x14ac:dyDescent="0.25">
      <c r="A343" s="37">
        <f t="shared" si="5"/>
        <v>342</v>
      </c>
      <c r="B343" s="38">
        <v>311919</v>
      </c>
      <c r="C343" s="38" t="s">
        <v>376</v>
      </c>
    </row>
    <row r="344" spans="1:3" x14ac:dyDescent="0.25">
      <c r="A344" s="37">
        <f t="shared" si="5"/>
        <v>343</v>
      </c>
      <c r="B344" s="38">
        <v>31192</v>
      </c>
      <c r="C344" s="38" t="s">
        <v>377</v>
      </c>
    </row>
    <row r="345" spans="1:3" x14ac:dyDescent="0.25">
      <c r="A345" s="37">
        <f t="shared" si="5"/>
        <v>344</v>
      </c>
      <c r="B345" s="38">
        <v>311920</v>
      </c>
      <c r="C345" s="38" t="s">
        <v>378</v>
      </c>
    </row>
    <row r="346" spans="1:3" x14ac:dyDescent="0.25">
      <c r="A346" s="37">
        <f t="shared" si="5"/>
        <v>345</v>
      </c>
      <c r="B346" s="38">
        <v>31193</v>
      </c>
      <c r="C346" s="38" t="s">
        <v>379</v>
      </c>
    </row>
    <row r="347" spans="1:3" x14ac:dyDescent="0.25">
      <c r="A347" s="37">
        <f t="shared" si="5"/>
        <v>346</v>
      </c>
      <c r="B347" s="38">
        <v>311930</v>
      </c>
      <c r="C347" s="38" t="s">
        <v>379</v>
      </c>
    </row>
    <row r="348" spans="1:3" x14ac:dyDescent="0.25">
      <c r="A348" s="37">
        <f t="shared" si="5"/>
        <v>347</v>
      </c>
      <c r="B348" s="38">
        <v>31194</v>
      </c>
      <c r="C348" s="38" t="s">
        <v>380</v>
      </c>
    </row>
    <row r="349" spans="1:3" x14ac:dyDescent="0.25">
      <c r="A349" s="37">
        <f t="shared" si="5"/>
        <v>348</v>
      </c>
      <c r="B349" s="38">
        <v>311941</v>
      </c>
      <c r="C349" s="38" t="s">
        <v>381</v>
      </c>
    </row>
    <row r="350" spans="1:3" x14ac:dyDescent="0.25">
      <c r="A350" s="37">
        <f t="shared" si="5"/>
        <v>349</v>
      </c>
      <c r="B350" s="38">
        <v>311942</v>
      </c>
      <c r="C350" s="38" t="s">
        <v>382</v>
      </c>
    </row>
    <row r="351" spans="1:3" x14ac:dyDescent="0.25">
      <c r="A351" s="37">
        <f t="shared" si="5"/>
        <v>350</v>
      </c>
      <c r="B351" s="38">
        <v>31199</v>
      </c>
      <c r="C351" s="38" t="s">
        <v>383</v>
      </c>
    </row>
    <row r="352" spans="1:3" x14ac:dyDescent="0.25">
      <c r="A352" s="37">
        <f t="shared" si="5"/>
        <v>351</v>
      </c>
      <c r="B352" s="38">
        <v>311991</v>
      </c>
      <c r="C352" s="38" t="s">
        <v>384</v>
      </c>
    </row>
    <row r="353" spans="1:3" x14ac:dyDescent="0.25">
      <c r="A353" s="37">
        <f t="shared" si="5"/>
        <v>352</v>
      </c>
      <c r="B353" s="38">
        <v>311999</v>
      </c>
      <c r="C353" s="38" t="s">
        <v>385</v>
      </c>
    </row>
    <row r="354" spans="1:3" x14ac:dyDescent="0.25">
      <c r="A354" s="37">
        <f t="shared" si="5"/>
        <v>353</v>
      </c>
      <c r="B354" s="38">
        <v>312</v>
      </c>
      <c r="C354" s="38" t="s">
        <v>386</v>
      </c>
    </row>
    <row r="355" spans="1:3" x14ac:dyDescent="0.25">
      <c r="A355" s="37">
        <f t="shared" si="5"/>
        <v>354</v>
      </c>
      <c r="B355" s="38">
        <v>3121</v>
      </c>
      <c r="C355" s="38" t="s">
        <v>387</v>
      </c>
    </row>
    <row r="356" spans="1:3" x14ac:dyDescent="0.25">
      <c r="A356" s="37">
        <f t="shared" si="5"/>
        <v>355</v>
      </c>
      <c r="B356" s="38">
        <v>31211</v>
      </c>
      <c r="C356" s="38" t="s">
        <v>388</v>
      </c>
    </row>
    <row r="357" spans="1:3" x14ac:dyDescent="0.25">
      <c r="A357" s="37">
        <f t="shared" si="5"/>
        <v>356</v>
      </c>
      <c r="B357" s="38">
        <v>312111</v>
      </c>
      <c r="C357" s="38" t="s">
        <v>389</v>
      </c>
    </row>
    <row r="358" spans="1:3" x14ac:dyDescent="0.25">
      <c r="A358" s="37">
        <f t="shared" si="5"/>
        <v>357</v>
      </c>
      <c r="B358" s="38">
        <v>312112</v>
      </c>
      <c r="C358" s="38" t="s">
        <v>390</v>
      </c>
    </row>
    <row r="359" spans="1:3" x14ac:dyDescent="0.25">
      <c r="A359" s="37">
        <f t="shared" si="5"/>
        <v>358</v>
      </c>
      <c r="B359" s="38">
        <v>312113</v>
      </c>
      <c r="C359" s="38" t="s">
        <v>391</v>
      </c>
    </row>
    <row r="360" spans="1:3" x14ac:dyDescent="0.25">
      <c r="A360" s="37">
        <f t="shared" si="5"/>
        <v>359</v>
      </c>
      <c r="B360" s="38">
        <v>31212</v>
      </c>
      <c r="C360" s="38" t="s">
        <v>95</v>
      </c>
    </row>
    <row r="361" spans="1:3" x14ac:dyDescent="0.25">
      <c r="A361" s="37">
        <f t="shared" si="5"/>
        <v>360</v>
      </c>
      <c r="B361" s="38">
        <v>312120</v>
      </c>
      <c r="C361" s="38" t="s">
        <v>95</v>
      </c>
    </row>
    <row r="362" spans="1:3" x14ac:dyDescent="0.25">
      <c r="A362" s="37">
        <f t="shared" si="5"/>
        <v>361</v>
      </c>
      <c r="B362" s="38">
        <v>31213</v>
      </c>
      <c r="C362" s="38" t="s">
        <v>96</v>
      </c>
    </row>
    <row r="363" spans="1:3" x14ac:dyDescent="0.25">
      <c r="A363" s="37">
        <f t="shared" si="5"/>
        <v>362</v>
      </c>
      <c r="B363" s="38">
        <v>312130</v>
      </c>
      <c r="C363" s="38" t="s">
        <v>392</v>
      </c>
    </row>
    <row r="364" spans="1:3" x14ac:dyDescent="0.25">
      <c r="A364" s="37">
        <f t="shared" si="5"/>
        <v>363</v>
      </c>
      <c r="B364" s="38">
        <v>31214</v>
      </c>
      <c r="C364" s="38" t="s">
        <v>97</v>
      </c>
    </row>
    <row r="365" spans="1:3" x14ac:dyDescent="0.25">
      <c r="A365" s="37">
        <f t="shared" si="5"/>
        <v>364</v>
      </c>
      <c r="B365" s="38">
        <v>312140</v>
      </c>
      <c r="C365" s="38" t="s">
        <v>393</v>
      </c>
    </row>
    <row r="366" spans="1:3" x14ac:dyDescent="0.25">
      <c r="A366" s="37">
        <f t="shared" si="5"/>
        <v>365</v>
      </c>
      <c r="B366" s="38">
        <v>3122</v>
      </c>
      <c r="C366" s="38" t="s">
        <v>394</v>
      </c>
    </row>
    <row r="367" spans="1:3" x14ac:dyDescent="0.25">
      <c r="A367" s="37">
        <f t="shared" si="5"/>
        <v>366</v>
      </c>
      <c r="B367" s="38">
        <v>31223</v>
      </c>
      <c r="C367" s="38" t="s">
        <v>394</v>
      </c>
    </row>
    <row r="368" spans="1:3" x14ac:dyDescent="0.25">
      <c r="A368" s="37">
        <f t="shared" si="5"/>
        <v>367</v>
      </c>
      <c r="B368" s="38">
        <v>312230</v>
      </c>
      <c r="C368" s="38" t="s">
        <v>395</v>
      </c>
    </row>
    <row r="369" spans="1:3" x14ac:dyDescent="0.25">
      <c r="A369" s="37">
        <f t="shared" si="5"/>
        <v>368</v>
      </c>
      <c r="B369" s="38">
        <v>313</v>
      </c>
      <c r="C369" s="38" t="s">
        <v>396</v>
      </c>
    </row>
    <row r="370" spans="1:3" x14ac:dyDescent="0.25">
      <c r="A370" s="37">
        <f t="shared" si="5"/>
        <v>369</v>
      </c>
      <c r="B370" s="38">
        <v>3131</v>
      </c>
      <c r="C370" s="38" t="s">
        <v>397</v>
      </c>
    </row>
    <row r="371" spans="1:3" x14ac:dyDescent="0.25">
      <c r="A371" s="37">
        <f t="shared" si="5"/>
        <v>370</v>
      </c>
      <c r="B371" s="38">
        <v>31311</v>
      </c>
      <c r="C371" s="38" t="s">
        <v>397</v>
      </c>
    </row>
    <row r="372" spans="1:3" x14ac:dyDescent="0.25">
      <c r="A372" s="37">
        <f t="shared" si="5"/>
        <v>371</v>
      </c>
      <c r="B372" s="38">
        <v>313110</v>
      </c>
      <c r="C372" s="38" t="s">
        <v>398</v>
      </c>
    </row>
    <row r="373" spans="1:3" x14ac:dyDescent="0.25">
      <c r="A373" s="37">
        <f t="shared" si="5"/>
        <v>372</v>
      </c>
      <c r="B373" s="38">
        <v>3132</v>
      </c>
      <c r="C373" s="38" t="s">
        <v>399</v>
      </c>
    </row>
    <row r="374" spans="1:3" x14ac:dyDescent="0.25">
      <c r="A374" s="37">
        <f t="shared" si="5"/>
        <v>373</v>
      </c>
      <c r="B374" s="38">
        <v>31321</v>
      </c>
      <c r="C374" s="38" t="s">
        <v>400</v>
      </c>
    </row>
    <row r="375" spans="1:3" x14ac:dyDescent="0.25">
      <c r="A375" s="37">
        <f t="shared" si="5"/>
        <v>374</v>
      </c>
      <c r="B375" s="38">
        <v>313210</v>
      </c>
      <c r="C375" s="38" t="s">
        <v>400</v>
      </c>
    </row>
    <row r="376" spans="1:3" x14ac:dyDescent="0.25">
      <c r="A376" s="37">
        <f t="shared" si="5"/>
        <v>375</v>
      </c>
      <c r="B376" s="38">
        <v>31322</v>
      </c>
      <c r="C376" s="38" t="s">
        <v>401</v>
      </c>
    </row>
    <row r="377" spans="1:3" x14ac:dyDescent="0.25">
      <c r="A377" s="37">
        <f t="shared" si="5"/>
        <v>376</v>
      </c>
      <c r="B377" s="38">
        <v>313220</v>
      </c>
      <c r="C377" s="38" t="s">
        <v>401</v>
      </c>
    </row>
    <row r="378" spans="1:3" x14ac:dyDescent="0.25">
      <c r="A378" s="37">
        <f t="shared" si="5"/>
        <v>377</v>
      </c>
      <c r="B378" s="38">
        <v>31323</v>
      </c>
      <c r="C378" s="38" t="s">
        <v>402</v>
      </c>
    </row>
    <row r="379" spans="1:3" x14ac:dyDescent="0.25">
      <c r="A379" s="37">
        <f t="shared" si="5"/>
        <v>378</v>
      </c>
      <c r="B379" s="38">
        <v>313230</v>
      </c>
      <c r="C379" s="38" t="s">
        <v>402</v>
      </c>
    </row>
    <row r="380" spans="1:3" x14ac:dyDescent="0.25">
      <c r="A380" s="37">
        <f t="shared" si="5"/>
        <v>379</v>
      </c>
      <c r="B380" s="38">
        <v>31324</v>
      </c>
      <c r="C380" s="38" t="s">
        <v>403</v>
      </c>
    </row>
    <row r="381" spans="1:3" x14ac:dyDescent="0.25">
      <c r="A381" s="37">
        <f t="shared" si="5"/>
        <v>380</v>
      </c>
      <c r="B381" s="38">
        <v>313240</v>
      </c>
      <c r="C381" s="38" t="s">
        <v>403</v>
      </c>
    </row>
    <row r="382" spans="1:3" x14ac:dyDescent="0.25">
      <c r="A382" s="37">
        <f t="shared" si="5"/>
        <v>381</v>
      </c>
      <c r="B382" s="38">
        <v>3133</v>
      </c>
      <c r="C382" s="38" t="s">
        <v>404</v>
      </c>
    </row>
    <row r="383" spans="1:3" x14ac:dyDescent="0.25">
      <c r="A383" s="37">
        <f t="shared" si="5"/>
        <v>382</v>
      </c>
      <c r="B383" s="38">
        <v>31331</v>
      </c>
      <c r="C383" s="38" t="s">
        <v>405</v>
      </c>
    </row>
    <row r="384" spans="1:3" x14ac:dyDescent="0.25">
      <c r="A384" s="37">
        <f t="shared" si="5"/>
        <v>383</v>
      </c>
      <c r="B384" s="38">
        <v>313310</v>
      </c>
      <c r="C384" s="38" t="s">
        <v>406</v>
      </c>
    </row>
    <row r="385" spans="1:3" x14ac:dyDescent="0.25">
      <c r="A385" s="37">
        <f t="shared" si="5"/>
        <v>384</v>
      </c>
      <c r="B385" s="38">
        <v>31332</v>
      </c>
      <c r="C385" s="38" t="s">
        <v>407</v>
      </c>
    </row>
    <row r="386" spans="1:3" x14ac:dyDescent="0.25">
      <c r="A386" s="37">
        <f t="shared" si="5"/>
        <v>385</v>
      </c>
      <c r="B386" s="38">
        <v>313320</v>
      </c>
      <c r="C386" s="38" t="s">
        <v>407</v>
      </c>
    </row>
    <row r="387" spans="1:3" x14ac:dyDescent="0.25">
      <c r="A387" s="37">
        <f t="shared" si="5"/>
        <v>386</v>
      </c>
      <c r="B387" s="38">
        <v>314</v>
      </c>
      <c r="C387" s="38" t="s">
        <v>408</v>
      </c>
    </row>
    <row r="388" spans="1:3" x14ac:dyDescent="0.25">
      <c r="A388" s="37">
        <f t="shared" ref="A388:A451" si="6">A387+1</f>
        <v>387</v>
      </c>
      <c r="B388" s="38">
        <v>3141</v>
      </c>
      <c r="C388" s="38" t="s">
        <v>409</v>
      </c>
    </row>
    <row r="389" spans="1:3" x14ac:dyDescent="0.25">
      <c r="A389" s="37">
        <f t="shared" si="6"/>
        <v>388</v>
      </c>
      <c r="B389" s="38">
        <v>31411</v>
      </c>
      <c r="C389" s="38" t="s">
        <v>410</v>
      </c>
    </row>
    <row r="390" spans="1:3" x14ac:dyDescent="0.25">
      <c r="A390" s="37">
        <f t="shared" si="6"/>
        <v>389</v>
      </c>
      <c r="B390" s="38">
        <v>314110</v>
      </c>
      <c r="C390" s="38" t="s">
        <v>410</v>
      </c>
    </row>
    <row r="391" spans="1:3" x14ac:dyDescent="0.25">
      <c r="A391" s="37">
        <f t="shared" si="6"/>
        <v>390</v>
      </c>
      <c r="B391" s="38">
        <v>31412</v>
      </c>
      <c r="C391" s="38" t="s">
        <v>411</v>
      </c>
    </row>
    <row r="392" spans="1:3" x14ac:dyDescent="0.25">
      <c r="A392" s="37">
        <f t="shared" si="6"/>
        <v>391</v>
      </c>
      <c r="B392" s="38">
        <v>314120</v>
      </c>
      <c r="C392" s="38" t="s">
        <v>411</v>
      </c>
    </row>
    <row r="393" spans="1:3" x14ac:dyDescent="0.25">
      <c r="A393" s="37">
        <f t="shared" si="6"/>
        <v>392</v>
      </c>
      <c r="B393" s="38">
        <v>3149</v>
      </c>
      <c r="C393" s="38" t="s">
        <v>412</v>
      </c>
    </row>
    <row r="394" spans="1:3" x14ac:dyDescent="0.25">
      <c r="A394" s="37">
        <f t="shared" si="6"/>
        <v>393</v>
      </c>
      <c r="B394" s="38">
        <v>31491</v>
      </c>
      <c r="C394" s="38" t="s">
        <v>413</v>
      </c>
    </row>
    <row r="395" spans="1:3" x14ac:dyDescent="0.25">
      <c r="A395" s="37">
        <f t="shared" si="6"/>
        <v>394</v>
      </c>
      <c r="B395" s="38">
        <v>314910</v>
      </c>
      <c r="C395" s="38" t="s">
        <v>414</v>
      </c>
    </row>
    <row r="396" spans="1:3" x14ac:dyDescent="0.25">
      <c r="A396" s="37">
        <f t="shared" si="6"/>
        <v>395</v>
      </c>
      <c r="B396" s="38">
        <v>31499</v>
      </c>
      <c r="C396" s="38" t="s">
        <v>415</v>
      </c>
    </row>
    <row r="397" spans="1:3" x14ac:dyDescent="0.25">
      <c r="A397" s="37">
        <f t="shared" si="6"/>
        <v>396</v>
      </c>
      <c r="B397" s="38">
        <v>314994</v>
      </c>
      <c r="C397" s="38" t="s">
        <v>416</v>
      </c>
    </row>
    <row r="398" spans="1:3" x14ac:dyDescent="0.25">
      <c r="A398" s="37">
        <f t="shared" si="6"/>
        <v>397</v>
      </c>
      <c r="B398" s="38">
        <v>314999</v>
      </c>
      <c r="C398" s="38" t="s">
        <v>417</v>
      </c>
    </row>
    <row r="399" spans="1:3" x14ac:dyDescent="0.25">
      <c r="A399" s="37">
        <f t="shared" si="6"/>
        <v>398</v>
      </c>
      <c r="B399" s="38">
        <v>315</v>
      </c>
      <c r="C399" s="38" t="s">
        <v>418</v>
      </c>
    </row>
    <row r="400" spans="1:3" x14ac:dyDescent="0.25">
      <c r="A400" s="37">
        <f t="shared" si="6"/>
        <v>399</v>
      </c>
      <c r="B400" s="38">
        <v>3151</v>
      </c>
      <c r="C400" s="38" t="s">
        <v>419</v>
      </c>
    </row>
    <row r="401" spans="1:3" x14ac:dyDescent="0.25">
      <c r="A401" s="37">
        <f t="shared" si="6"/>
        <v>400</v>
      </c>
      <c r="B401" s="38">
        <v>31511</v>
      </c>
      <c r="C401" s="38" t="s">
        <v>420</v>
      </c>
    </row>
    <row r="402" spans="1:3" x14ac:dyDescent="0.25">
      <c r="A402" s="37">
        <f t="shared" si="6"/>
        <v>401</v>
      </c>
      <c r="B402" s="38">
        <v>315110</v>
      </c>
      <c r="C402" s="38" t="s">
        <v>420</v>
      </c>
    </row>
    <row r="403" spans="1:3" x14ac:dyDescent="0.25">
      <c r="A403" s="37">
        <f t="shared" si="6"/>
        <v>402</v>
      </c>
      <c r="B403" s="38">
        <v>31519</v>
      </c>
      <c r="C403" s="38" t="s">
        <v>421</v>
      </c>
    </row>
    <row r="404" spans="1:3" x14ac:dyDescent="0.25">
      <c r="A404" s="37">
        <f t="shared" si="6"/>
        <v>403</v>
      </c>
      <c r="B404" s="38">
        <v>315190</v>
      </c>
      <c r="C404" s="38" t="s">
        <v>422</v>
      </c>
    </row>
    <row r="405" spans="1:3" x14ac:dyDescent="0.25">
      <c r="A405" s="37">
        <f t="shared" si="6"/>
        <v>404</v>
      </c>
      <c r="B405" s="38">
        <v>3152</v>
      </c>
      <c r="C405" s="38" t="s">
        <v>423</v>
      </c>
    </row>
    <row r="406" spans="1:3" x14ac:dyDescent="0.25">
      <c r="A406" s="37">
        <f t="shared" si="6"/>
        <v>405</v>
      </c>
      <c r="B406" s="38">
        <v>31521</v>
      </c>
      <c r="C406" s="38" t="s">
        <v>424</v>
      </c>
    </row>
    <row r="407" spans="1:3" x14ac:dyDescent="0.25">
      <c r="A407" s="37">
        <f t="shared" si="6"/>
        <v>406</v>
      </c>
      <c r="B407" s="38">
        <v>315210</v>
      </c>
      <c r="C407" s="38" t="s">
        <v>424</v>
      </c>
    </row>
    <row r="408" spans="1:3" x14ac:dyDescent="0.25">
      <c r="A408" s="37">
        <f t="shared" si="6"/>
        <v>407</v>
      </c>
      <c r="B408" s="38">
        <v>31522</v>
      </c>
      <c r="C408" s="38" t="s">
        <v>425</v>
      </c>
    </row>
    <row r="409" spans="1:3" x14ac:dyDescent="0.25">
      <c r="A409" s="37">
        <f t="shared" si="6"/>
        <v>408</v>
      </c>
      <c r="B409" s="38">
        <v>315220</v>
      </c>
      <c r="C409" s="38" t="s">
        <v>425</v>
      </c>
    </row>
    <row r="410" spans="1:3" x14ac:dyDescent="0.25">
      <c r="A410" s="37">
        <f t="shared" si="6"/>
        <v>409</v>
      </c>
      <c r="B410" s="38">
        <v>31524</v>
      </c>
      <c r="C410" s="38" t="s">
        <v>426</v>
      </c>
    </row>
    <row r="411" spans="1:3" x14ac:dyDescent="0.25">
      <c r="A411" s="37">
        <f t="shared" si="6"/>
        <v>410</v>
      </c>
      <c r="B411" s="38">
        <v>315240</v>
      </c>
      <c r="C411" s="38" t="s">
        <v>427</v>
      </c>
    </row>
    <row r="412" spans="1:3" x14ac:dyDescent="0.25">
      <c r="A412" s="37">
        <f t="shared" si="6"/>
        <v>411</v>
      </c>
      <c r="B412" s="38">
        <v>31528</v>
      </c>
      <c r="C412" s="38" t="s">
        <v>428</v>
      </c>
    </row>
    <row r="413" spans="1:3" x14ac:dyDescent="0.25">
      <c r="A413" s="37">
        <f t="shared" si="6"/>
        <v>412</v>
      </c>
      <c r="B413" s="38">
        <v>315280</v>
      </c>
      <c r="C413" s="38" t="s">
        <v>428</v>
      </c>
    </row>
    <row r="414" spans="1:3" x14ac:dyDescent="0.25">
      <c r="A414" s="37">
        <f t="shared" si="6"/>
        <v>413</v>
      </c>
      <c r="B414" s="38">
        <v>3159</v>
      </c>
      <c r="C414" s="38" t="s">
        <v>429</v>
      </c>
    </row>
    <row r="415" spans="1:3" x14ac:dyDescent="0.25">
      <c r="A415" s="37">
        <f t="shared" si="6"/>
        <v>414</v>
      </c>
      <c r="B415" s="38">
        <v>31599</v>
      </c>
      <c r="C415" s="38" t="s">
        <v>429</v>
      </c>
    </row>
    <row r="416" spans="1:3" x14ac:dyDescent="0.25">
      <c r="A416" s="37">
        <f t="shared" si="6"/>
        <v>415</v>
      </c>
      <c r="B416" s="38">
        <v>315990</v>
      </c>
      <c r="C416" s="38" t="s">
        <v>430</v>
      </c>
    </row>
    <row r="417" spans="1:3" x14ac:dyDescent="0.25">
      <c r="A417" s="37">
        <f t="shared" si="6"/>
        <v>416</v>
      </c>
      <c r="B417" s="38">
        <v>316</v>
      </c>
      <c r="C417" s="38" t="s">
        <v>431</v>
      </c>
    </row>
    <row r="418" spans="1:3" x14ac:dyDescent="0.25">
      <c r="A418" s="37">
        <f t="shared" si="6"/>
        <v>417</v>
      </c>
      <c r="B418" s="38">
        <v>3161</v>
      </c>
      <c r="C418" s="38" t="s">
        <v>432</v>
      </c>
    </row>
    <row r="419" spans="1:3" x14ac:dyDescent="0.25">
      <c r="A419" s="37">
        <f t="shared" si="6"/>
        <v>418</v>
      </c>
      <c r="B419" s="38">
        <v>31611</v>
      </c>
      <c r="C419" s="38" t="s">
        <v>432</v>
      </c>
    </row>
    <row r="420" spans="1:3" x14ac:dyDescent="0.25">
      <c r="A420" s="37">
        <f t="shared" si="6"/>
        <v>419</v>
      </c>
      <c r="B420" s="38">
        <v>316110</v>
      </c>
      <c r="C420" s="38" t="s">
        <v>432</v>
      </c>
    </row>
    <row r="421" spans="1:3" x14ac:dyDescent="0.25">
      <c r="A421" s="37">
        <f t="shared" si="6"/>
        <v>420</v>
      </c>
      <c r="B421" s="38">
        <v>3162</v>
      </c>
      <c r="C421" s="38" t="s">
        <v>433</v>
      </c>
    </row>
    <row r="422" spans="1:3" x14ac:dyDescent="0.25">
      <c r="A422" s="37">
        <f t="shared" si="6"/>
        <v>421</v>
      </c>
      <c r="B422" s="38">
        <v>31621</v>
      </c>
      <c r="C422" s="38" t="s">
        <v>433</v>
      </c>
    </row>
    <row r="423" spans="1:3" x14ac:dyDescent="0.25">
      <c r="A423" s="37">
        <f t="shared" si="6"/>
        <v>422</v>
      </c>
      <c r="B423" s="38">
        <v>316210</v>
      </c>
      <c r="C423" s="38" t="s">
        <v>434</v>
      </c>
    </row>
    <row r="424" spans="1:3" x14ac:dyDescent="0.25">
      <c r="A424" s="37">
        <f t="shared" si="6"/>
        <v>423</v>
      </c>
      <c r="B424" s="38">
        <v>3169</v>
      </c>
      <c r="C424" s="38" t="s">
        <v>435</v>
      </c>
    </row>
    <row r="425" spans="1:3" x14ac:dyDescent="0.25">
      <c r="A425" s="37">
        <f t="shared" si="6"/>
        <v>424</v>
      </c>
      <c r="B425" s="38">
        <v>31699</v>
      </c>
      <c r="C425" s="38" t="s">
        <v>435</v>
      </c>
    </row>
    <row r="426" spans="1:3" x14ac:dyDescent="0.25">
      <c r="A426" s="37">
        <f t="shared" si="6"/>
        <v>425</v>
      </c>
      <c r="B426" s="38">
        <v>316992</v>
      </c>
      <c r="C426" s="38" t="s">
        <v>436</v>
      </c>
    </row>
    <row r="427" spans="1:3" x14ac:dyDescent="0.25">
      <c r="A427" s="37">
        <f t="shared" si="6"/>
        <v>426</v>
      </c>
      <c r="B427" s="38">
        <v>316998</v>
      </c>
      <c r="C427" s="38" t="s">
        <v>437</v>
      </c>
    </row>
    <row r="428" spans="1:3" x14ac:dyDescent="0.25">
      <c r="A428" s="37">
        <f t="shared" si="6"/>
        <v>427</v>
      </c>
      <c r="B428" s="38">
        <v>321</v>
      </c>
      <c r="C428" s="38" t="s">
        <v>438</v>
      </c>
    </row>
    <row r="429" spans="1:3" x14ac:dyDescent="0.25">
      <c r="A429" s="37">
        <f t="shared" si="6"/>
        <v>428</v>
      </c>
      <c r="B429" s="38">
        <v>3211</v>
      </c>
      <c r="C429" s="38" t="s">
        <v>439</v>
      </c>
    </row>
    <row r="430" spans="1:3" x14ac:dyDescent="0.25">
      <c r="A430" s="37">
        <f t="shared" si="6"/>
        <v>429</v>
      </c>
      <c r="B430" s="38">
        <v>32111</v>
      </c>
      <c r="C430" s="38" t="s">
        <v>439</v>
      </c>
    </row>
    <row r="431" spans="1:3" x14ac:dyDescent="0.25">
      <c r="A431" s="37">
        <f t="shared" si="6"/>
        <v>430</v>
      </c>
      <c r="B431" s="38">
        <v>321113</v>
      </c>
      <c r="C431" s="38" t="s">
        <v>440</v>
      </c>
    </row>
    <row r="432" spans="1:3" x14ac:dyDescent="0.25">
      <c r="A432" s="37">
        <f t="shared" si="6"/>
        <v>431</v>
      </c>
      <c r="B432" s="38">
        <v>321114</v>
      </c>
      <c r="C432" s="38" t="s">
        <v>441</v>
      </c>
    </row>
    <row r="433" spans="1:3" x14ac:dyDescent="0.25">
      <c r="A433" s="37">
        <f t="shared" si="6"/>
        <v>432</v>
      </c>
      <c r="B433" s="38">
        <v>3212</v>
      </c>
      <c r="C433" s="38" t="s">
        <v>442</v>
      </c>
    </row>
    <row r="434" spans="1:3" x14ac:dyDescent="0.25">
      <c r="A434" s="37">
        <f t="shared" si="6"/>
        <v>433</v>
      </c>
      <c r="B434" s="38">
        <v>32121</v>
      </c>
      <c r="C434" s="38" t="s">
        <v>442</v>
      </c>
    </row>
    <row r="435" spans="1:3" x14ac:dyDescent="0.25">
      <c r="A435" s="37">
        <f t="shared" si="6"/>
        <v>434</v>
      </c>
      <c r="B435" s="38">
        <v>321211</v>
      </c>
      <c r="C435" s="38" t="s">
        <v>443</v>
      </c>
    </row>
    <row r="436" spans="1:3" x14ac:dyDescent="0.25">
      <c r="A436" s="37">
        <f t="shared" si="6"/>
        <v>435</v>
      </c>
      <c r="B436" s="38">
        <v>321212</v>
      </c>
      <c r="C436" s="38" t="s">
        <v>444</v>
      </c>
    </row>
    <row r="437" spans="1:3" x14ac:dyDescent="0.25">
      <c r="A437" s="37">
        <f t="shared" si="6"/>
        <v>436</v>
      </c>
      <c r="B437" s="38">
        <v>321213</v>
      </c>
      <c r="C437" s="38" t="s">
        <v>445</v>
      </c>
    </row>
    <row r="438" spans="1:3" x14ac:dyDescent="0.25">
      <c r="A438" s="37">
        <f t="shared" si="6"/>
        <v>437</v>
      </c>
      <c r="B438" s="38">
        <v>321214</v>
      </c>
      <c r="C438" s="38" t="s">
        <v>446</v>
      </c>
    </row>
    <row r="439" spans="1:3" x14ac:dyDescent="0.25">
      <c r="A439" s="37">
        <f t="shared" si="6"/>
        <v>438</v>
      </c>
      <c r="B439" s="38">
        <v>321219</v>
      </c>
      <c r="C439" s="38" t="s">
        <v>447</v>
      </c>
    </row>
    <row r="440" spans="1:3" x14ac:dyDescent="0.25">
      <c r="A440" s="37">
        <f t="shared" si="6"/>
        <v>439</v>
      </c>
      <c r="B440" s="38">
        <v>3219</v>
      </c>
      <c r="C440" s="38" t="s">
        <v>448</v>
      </c>
    </row>
    <row r="441" spans="1:3" x14ac:dyDescent="0.25">
      <c r="A441" s="37">
        <f t="shared" si="6"/>
        <v>440</v>
      </c>
      <c r="B441" s="38">
        <v>32191</v>
      </c>
      <c r="C441" s="38" t="s">
        <v>449</v>
      </c>
    </row>
    <row r="442" spans="1:3" x14ac:dyDescent="0.25">
      <c r="A442" s="37">
        <f t="shared" si="6"/>
        <v>441</v>
      </c>
      <c r="B442" s="38">
        <v>321911</v>
      </c>
      <c r="C442" s="38" t="s">
        <v>450</v>
      </c>
    </row>
    <row r="443" spans="1:3" x14ac:dyDescent="0.25">
      <c r="A443" s="37">
        <f t="shared" si="6"/>
        <v>442</v>
      </c>
      <c r="B443" s="38">
        <v>321912</v>
      </c>
      <c r="C443" s="38" t="s">
        <v>451</v>
      </c>
    </row>
    <row r="444" spans="1:3" x14ac:dyDescent="0.25">
      <c r="A444" s="37">
        <f t="shared" si="6"/>
        <v>443</v>
      </c>
      <c r="B444" s="38">
        <v>321918</v>
      </c>
      <c r="C444" s="38" t="s">
        <v>452</v>
      </c>
    </row>
    <row r="445" spans="1:3" x14ac:dyDescent="0.25">
      <c r="A445" s="37">
        <f t="shared" si="6"/>
        <v>444</v>
      </c>
      <c r="B445" s="38">
        <v>32192</v>
      </c>
      <c r="C445" s="38" t="s">
        <v>453</v>
      </c>
    </row>
    <row r="446" spans="1:3" x14ac:dyDescent="0.25">
      <c r="A446" s="37">
        <f t="shared" si="6"/>
        <v>445</v>
      </c>
      <c r="B446" s="38">
        <v>321920</v>
      </c>
      <c r="C446" s="38" t="s">
        <v>453</v>
      </c>
    </row>
    <row r="447" spans="1:3" x14ac:dyDescent="0.25">
      <c r="A447" s="37">
        <f t="shared" si="6"/>
        <v>446</v>
      </c>
      <c r="B447" s="38">
        <v>32199</v>
      </c>
      <c r="C447" s="38" t="s">
        <v>454</v>
      </c>
    </row>
    <row r="448" spans="1:3" x14ac:dyDescent="0.25">
      <c r="A448" s="37">
        <f t="shared" si="6"/>
        <v>447</v>
      </c>
      <c r="B448" s="38">
        <v>321991</v>
      </c>
      <c r="C448" s="38" t="s">
        <v>455</v>
      </c>
    </row>
    <row r="449" spans="1:3" x14ac:dyDescent="0.25">
      <c r="A449" s="37">
        <f t="shared" si="6"/>
        <v>448</v>
      </c>
      <c r="B449" s="38">
        <v>321992</v>
      </c>
      <c r="C449" s="38" t="s">
        <v>456</v>
      </c>
    </row>
    <row r="450" spans="1:3" x14ac:dyDescent="0.25">
      <c r="A450" s="37">
        <f t="shared" si="6"/>
        <v>449</v>
      </c>
      <c r="B450" s="38">
        <v>321999</v>
      </c>
      <c r="C450" s="38" t="s">
        <v>457</v>
      </c>
    </row>
    <row r="451" spans="1:3" x14ac:dyDescent="0.25">
      <c r="A451" s="37">
        <f t="shared" si="6"/>
        <v>450</v>
      </c>
      <c r="B451" s="38">
        <v>322</v>
      </c>
      <c r="C451" s="38" t="s">
        <v>458</v>
      </c>
    </row>
    <row r="452" spans="1:3" x14ac:dyDescent="0.25">
      <c r="A452" s="37">
        <f t="shared" ref="A452:A515" si="7">A451+1</f>
        <v>451</v>
      </c>
      <c r="B452" s="38">
        <v>3221</v>
      </c>
      <c r="C452" s="38" t="s">
        <v>459</v>
      </c>
    </row>
    <row r="453" spans="1:3" x14ac:dyDescent="0.25">
      <c r="A453" s="37">
        <f t="shared" si="7"/>
        <v>452</v>
      </c>
      <c r="B453" s="38">
        <v>32211</v>
      </c>
      <c r="C453" s="38" t="s">
        <v>460</v>
      </c>
    </row>
    <row r="454" spans="1:3" x14ac:dyDescent="0.25">
      <c r="A454" s="37">
        <f t="shared" si="7"/>
        <v>453</v>
      </c>
      <c r="B454" s="38">
        <v>322110</v>
      </c>
      <c r="C454" s="38" t="s">
        <v>461</v>
      </c>
    </row>
    <row r="455" spans="1:3" x14ac:dyDescent="0.25">
      <c r="A455" s="37">
        <f t="shared" si="7"/>
        <v>454</v>
      </c>
      <c r="B455" s="38">
        <v>32212</v>
      </c>
      <c r="C455" s="38" t="s">
        <v>462</v>
      </c>
    </row>
    <row r="456" spans="1:3" x14ac:dyDescent="0.25">
      <c r="A456" s="37">
        <f t="shared" si="7"/>
        <v>455</v>
      </c>
      <c r="B456" s="38">
        <v>322121</v>
      </c>
      <c r="C456" s="38" t="s">
        <v>463</v>
      </c>
    </row>
    <row r="457" spans="1:3" x14ac:dyDescent="0.25">
      <c r="A457" s="37">
        <f t="shared" si="7"/>
        <v>456</v>
      </c>
      <c r="B457" s="38">
        <v>322122</v>
      </c>
      <c r="C457" s="38" t="s">
        <v>464</v>
      </c>
    </row>
    <row r="458" spans="1:3" x14ac:dyDescent="0.25">
      <c r="A458" s="37">
        <f t="shared" si="7"/>
        <v>457</v>
      </c>
      <c r="B458" s="38">
        <v>32213</v>
      </c>
      <c r="C458" s="38" t="s">
        <v>465</v>
      </c>
    </row>
    <row r="459" spans="1:3" x14ac:dyDescent="0.25">
      <c r="A459" s="37">
        <f t="shared" si="7"/>
        <v>458</v>
      </c>
      <c r="B459" s="38">
        <v>322130</v>
      </c>
      <c r="C459" s="38" t="s">
        <v>466</v>
      </c>
    </row>
    <row r="460" spans="1:3" x14ac:dyDescent="0.25">
      <c r="A460" s="37">
        <f t="shared" si="7"/>
        <v>459</v>
      </c>
      <c r="B460" s="38">
        <v>3222</v>
      </c>
      <c r="C460" s="38" t="s">
        <v>467</v>
      </c>
    </row>
    <row r="461" spans="1:3" x14ac:dyDescent="0.25">
      <c r="A461" s="37">
        <f t="shared" si="7"/>
        <v>460</v>
      </c>
      <c r="B461" s="38">
        <v>32221</v>
      </c>
      <c r="C461" s="38" t="s">
        <v>468</v>
      </c>
    </row>
    <row r="462" spans="1:3" x14ac:dyDescent="0.25">
      <c r="A462" s="37">
        <f t="shared" si="7"/>
        <v>461</v>
      </c>
      <c r="B462" s="38">
        <v>322211</v>
      </c>
      <c r="C462" s="38" t="s">
        <v>469</v>
      </c>
    </row>
    <row r="463" spans="1:3" x14ac:dyDescent="0.25">
      <c r="A463" s="37">
        <f t="shared" si="7"/>
        <v>462</v>
      </c>
      <c r="B463" s="38">
        <v>322212</v>
      </c>
      <c r="C463" s="38" t="s">
        <v>470</v>
      </c>
    </row>
    <row r="464" spans="1:3" x14ac:dyDescent="0.25">
      <c r="A464" s="37">
        <f t="shared" si="7"/>
        <v>463</v>
      </c>
      <c r="B464" s="38">
        <v>322219</v>
      </c>
      <c r="C464" s="38" t="s">
        <v>471</v>
      </c>
    </row>
    <row r="465" spans="1:3" x14ac:dyDescent="0.25">
      <c r="A465" s="37">
        <f t="shared" si="7"/>
        <v>464</v>
      </c>
      <c r="B465" s="38">
        <v>32222</v>
      </c>
      <c r="C465" s="38" t="s">
        <v>472</v>
      </c>
    </row>
    <row r="466" spans="1:3" x14ac:dyDescent="0.25">
      <c r="A466" s="37">
        <f t="shared" si="7"/>
        <v>465</v>
      </c>
      <c r="B466" s="38">
        <v>322220</v>
      </c>
      <c r="C466" s="38" t="s">
        <v>472</v>
      </c>
    </row>
    <row r="467" spans="1:3" x14ac:dyDescent="0.25">
      <c r="A467" s="37">
        <f t="shared" si="7"/>
        <v>466</v>
      </c>
      <c r="B467" s="38">
        <v>32223</v>
      </c>
      <c r="C467" s="38" t="s">
        <v>473</v>
      </c>
    </row>
    <row r="468" spans="1:3" x14ac:dyDescent="0.25">
      <c r="A468" s="37">
        <f t="shared" si="7"/>
        <v>467</v>
      </c>
      <c r="B468" s="38">
        <v>322230</v>
      </c>
      <c r="C468" s="38" t="s">
        <v>473</v>
      </c>
    </row>
    <row r="469" spans="1:3" x14ac:dyDescent="0.25">
      <c r="A469" s="37">
        <f t="shared" si="7"/>
        <v>468</v>
      </c>
      <c r="B469" s="38">
        <v>32229</v>
      </c>
      <c r="C469" s="38" t="s">
        <v>474</v>
      </c>
    </row>
    <row r="470" spans="1:3" x14ac:dyDescent="0.25">
      <c r="A470" s="37">
        <f t="shared" si="7"/>
        <v>469</v>
      </c>
      <c r="B470" s="38">
        <v>322291</v>
      </c>
      <c r="C470" s="38" t="s">
        <v>475</v>
      </c>
    </row>
    <row r="471" spans="1:3" x14ac:dyDescent="0.25">
      <c r="A471" s="37">
        <f t="shared" si="7"/>
        <v>470</v>
      </c>
      <c r="B471" s="38">
        <v>322299</v>
      </c>
      <c r="C471" s="38" t="s">
        <v>476</v>
      </c>
    </row>
    <row r="472" spans="1:3" x14ac:dyDescent="0.25">
      <c r="A472" s="37">
        <f t="shared" si="7"/>
        <v>471</v>
      </c>
      <c r="B472" s="38">
        <v>323</v>
      </c>
      <c r="C472" s="38" t="s">
        <v>477</v>
      </c>
    </row>
    <row r="473" spans="1:3" x14ac:dyDescent="0.25">
      <c r="A473" s="37">
        <f t="shared" si="7"/>
        <v>472</v>
      </c>
      <c r="B473" s="38">
        <v>3231</v>
      </c>
      <c r="C473" s="38" t="s">
        <v>477</v>
      </c>
    </row>
    <row r="474" spans="1:3" x14ac:dyDescent="0.25">
      <c r="A474" s="37">
        <f t="shared" si="7"/>
        <v>473</v>
      </c>
      <c r="B474" s="38">
        <v>32311</v>
      </c>
      <c r="C474" s="38" t="s">
        <v>478</v>
      </c>
    </row>
    <row r="475" spans="1:3" x14ac:dyDescent="0.25">
      <c r="A475" s="37">
        <f t="shared" si="7"/>
        <v>474</v>
      </c>
      <c r="B475" s="38">
        <v>323111</v>
      </c>
      <c r="C475" s="38" t="s">
        <v>479</v>
      </c>
    </row>
    <row r="476" spans="1:3" x14ac:dyDescent="0.25">
      <c r="A476" s="37">
        <f t="shared" si="7"/>
        <v>475</v>
      </c>
      <c r="B476" s="38">
        <v>323113</v>
      </c>
      <c r="C476" s="38" t="s">
        <v>480</v>
      </c>
    </row>
    <row r="477" spans="1:3" x14ac:dyDescent="0.25">
      <c r="A477" s="37">
        <f t="shared" si="7"/>
        <v>476</v>
      </c>
      <c r="B477" s="38">
        <v>323117</v>
      </c>
      <c r="C477" s="38" t="s">
        <v>481</v>
      </c>
    </row>
    <row r="478" spans="1:3" x14ac:dyDescent="0.25">
      <c r="A478" s="37">
        <f t="shared" si="7"/>
        <v>477</v>
      </c>
      <c r="B478" s="38">
        <v>32312</v>
      </c>
      <c r="C478" s="38" t="s">
        <v>482</v>
      </c>
    </row>
    <row r="479" spans="1:3" x14ac:dyDescent="0.25">
      <c r="A479" s="37">
        <f t="shared" si="7"/>
        <v>478</v>
      </c>
      <c r="B479" s="38">
        <v>323120</v>
      </c>
      <c r="C479" s="38" t="s">
        <v>482</v>
      </c>
    </row>
    <row r="480" spans="1:3" x14ac:dyDescent="0.25">
      <c r="A480" s="37">
        <f t="shared" si="7"/>
        <v>479</v>
      </c>
      <c r="B480" s="38">
        <v>324</v>
      </c>
      <c r="C480" s="38" t="s">
        <v>483</v>
      </c>
    </row>
    <row r="481" spans="1:3" x14ac:dyDescent="0.25">
      <c r="A481" s="37">
        <f t="shared" si="7"/>
        <v>480</v>
      </c>
      <c r="B481" s="38">
        <v>3241</v>
      </c>
      <c r="C481" s="38" t="s">
        <v>483</v>
      </c>
    </row>
    <row r="482" spans="1:3" x14ac:dyDescent="0.25">
      <c r="A482" s="37">
        <f t="shared" si="7"/>
        <v>481</v>
      </c>
      <c r="B482" s="38">
        <v>32411</v>
      </c>
      <c r="C482" s="38" t="s">
        <v>484</v>
      </c>
    </row>
    <row r="483" spans="1:3" x14ac:dyDescent="0.25">
      <c r="A483" s="37">
        <f t="shared" si="7"/>
        <v>482</v>
      </c>
      <c r="B483" s="38">
        <v>324110</v>
      </c>
      <c r="C483" s="38" t="s">
        <v>484</v>
      </c>
    </row>
    <row r="484" spans="1:3" x14ac:dyDescent="0.25">
      <c r="A484" s="37">
        <f t="shared" si="7"/>
        <v>483</v>
      </c>
      <c r="B484" s="38">
        <v>32412</v>
      </c>
      <c r="C484" s="38" t="s">
        <v>485</v>
      </c>
    </row>
    <row r="485" spans="1:3" x14ac:dyDescent="0.25">
      <c r="A485" s="37">
        <f t="shared" si="7"/>
        <v>484</v>
      </c>
      <c r="B485" s="38">
        <v>324121</v>
      </c>
      <c r="C485" s="38" t="s">
        <v>486</v>
      </c>
    </row>
    <row r="486" spans="1:3" x14ac:dyDescent="0.25">
      <c r="A486" s="37">
        <f t="shared" si="7"/>
        <v>485</v>
      </c>
      <c r="B486" s="38">
        <v>324122</v>
      </c>
      <c r="C486" s="38" t="s">
        <v>487</v>
      </c>
    </row>
    <row r="487" spans="1:3" x14ac:dyDescent="0.25">
      <c r="A487" s="37">
        <f t="shared" si="7"/>
        <v>486</v>
      </c>
      <c r="B487" s="38">
        <v>32419</v>
      </c>
      <c r="C487" s="38" t="s">
        <v>488</v>
      </c>
    </row>
    <row r="488" spans="1:3" x14ac:dyDescent="0.25">
      <c r="A488" s="37">
        <f t="shared" si="7"/>
        <v>487</v>
      </c>
      <c r="B488" s="38">
        <v>324191</v>
      </c>
      <c r="C488" s="38" t="s">
        <v>489</v>
      </c>
    </row>
    <row r="489" spans="1:3" x14ac:dyDescent="0.25">
      <c r="A489" s="37">
        <f t="shared" si="7"/>
        <v>488</v>
      </c>
      <c r="B489" s="38">
        <v>324199</v>
      </c>
      <c r="C489" s="38" t="s">
        <v>490</v>
      </c>
    </row>
    <row r="490" spans="1:3" x14ac:dyDescent="0.25">
      <c r="A490" s="37">
        <f t="shared" si="7"/>
        <v>489</v>
      </c>
      <c r="B490" s="38">
        <v>325</v>
      </c>
      <c r="C490" s="38" t="s">
        <v>491</v>
      </c>
    </row>
    <row r="491" spans="1:3" x14ac:dyDescent="0.25">
      <c r="A491" s="37">
        <f t="shared" si="7"/>
        <v>490</v>
      </c>
      <c r="B491" s="38">
        <v>3251</v>
      </c>
      <c r="C491" s="38" t="s">
        <v>492</v>
      </c>
    </row>
    <row r="492" spans="1:3" x14ac:dyDescent="0.25">
      <c r="A492" s="37">
        <f t="shared" si="7"/>
        <v>491</v>
      </c>
      <c r="B492" s="38">
        <v>32511</v>
      </c>
      <c r="C492" s="38" t="s">
        <v>493</v>
      </c>
    </row>
    <row r="493" spans="1:3" x14ac:dyDescent="0.25">
      <c r="A493" s="37">
        <f t="shared" si="7"/>
        <v>492</v>
      </c>
      <c r="B493" s="38">
        <v>325110</v>
      </c>
      <c r="C493" s="38" t="s">
        <v>493</v>
      </c>
    </row>
    <row r="494" spans="1:3" x14ac:dyDescent="0.25">
      <c r="A494" s="37">
        <f t="shared" si="7"/>
        <v>493</v>
      </c>
      <c r="B494" s="38">
        <v>32512</v>
      </c>
      <c r="C494" s="38" t="s">
        <v>494</v>
      </c>
    </row>
    <row r="495" spans="1:3" x14ac:dyDescent="0.25">
      <c r="A495" s="37">
        <f t="shared" si="7"/>
        <v>494</v>
      </c>
      <c r="B495" s="38">
        <v>325120</v>
      </c>
      <c r="C495" s="38" t="s">
        <v>494</v>
      </c>
    </row>
    <row r="496" spans="1:3" x14ac:dyDescent="0.25">
      <c r="A496" s="37">
        <f t="shared" si="7"/>
        <v>495</v>
      </c>
      <c r="B496" s="38">
        <v>32513</v>
      </c>
      <c r="C496" s="38" t="s">
        <v>495</v>
      </c>
    </row>
    <row r="497" spans="1:3" x14ac:dyDescent="0.25">
      <c r="A497" s="37">
        <f t="shared" si="7"/>
        <v>496</v>
      </c>
      <c r="B497" s="38">
        <v>325130</v>
      </c>
      <c r="C497" s="38" t="s">
        <v>495</v>
      </c>
    </row>
    <row r="498" spans="1:3" x14ac:dyDescent="0.25">
      <c r="A498" s="37">
        <f t="shared" si="7"/>
        <v>497</v>
      </c>
      <c r="B498" s="38">
        <v>32518</v>
      </c>
      <c r="C498" s="38" t="s">
        <v>496</v>
      </c>
    </row>
    <row r="499" spans="1:3" x14ac:dyDescent="0.25">
      <c r="A499" s="37">
        <f t="shared" si="7"/>
        <v>498</v>
      </c>
      <c r="B499" s="38">
        <v>325180</v>
      </c>
      <c r="C499" s="38" t="s">
        <v>497</v>
      </c>
    </row>
    <row r="500" spans="1:3" x14ac:dyDescent="0.25">
      <c r="A500" s="37">
        <f t="shared" si="7"/>
        <v>499</v>
      </c>
      <c r="B500" s="38">
        <v>32519</v>
      </c>
      <c r="C500" s="38" t="s">
        <v>498</v>
      </c>
    </row>
    <row r="501" spans="1:3" x14ac:dyDescent="0.25">
      <c r="A501" s="37">
        <f t="shared" si="7"/>
        <v>500</v>
      </c>
      <c r="B501" s="38">
        <v>325193</v>
      </c>
      <c r="C501" s="38" t="s">
        <v>499</v>
      </c>
    </row>
    <row r="502" spans="1:3" x14ac:dyDescent="0.25">
      <c r="A502" s="37">
        <f t="shared" si="7"/>
        <v>501</v>
      </c>
      <c r="B502" s="38">
        <v>325194</v>
      </c>
      <c r="C502" s="38" t="s">
        <v>500</v>
      </c>
    </row>
    <row r="503" spans="1:3" x14ac:dyDescent="0.25">
      <c r="A503" s="37">
        <f t="shared" si="7"/>
        <v>502</v>
      </c>
      <c r="B503" s="38">
        <v>325199</v>
      </c>
      <c r="C503" s="38" t="s">
        <v>501</v>
      </c>
    </row>
    <row r="504" spans="1:3" ht="25.5" x14ac:dyDescent="0.25">
      <c r="A504" s="37">
        <f t="shared" si="7"/>
        <v>503</v>
      </c>
      <c r="B504" s="38">
        <v>3252</v>
      </c>
      <c r="C504" s="38" t="s">
        <v>502</v>
      </c>
    </row>
    <row r="505" spans="1:3" x14ac:dyDescent="0.25">
      <c r="A505" s="37">
        <f t="shared" si="7"/>
        <v>504</v>
      </c>
      <c r="B505" s="38">
        <v>32521</v>
      </c>
      <c r="C505" s="38" t="s">
        <v>503</v>
      </c>
    </row>
    <row r="506" spans="1:3" x14ac:dyDescent="0.25">
      <c r="A506" s="37">
        <f t="shared" si="7"/>
        <v>505</v>
      </c>
      <c r="B506" s="38">
        <v>325211</v>
      </c>
      <c r="C506" s="38" t="s">
        <v>504</v>
      </c>
    </row>
    <row r="507" spans="1:3" x14ac:dyDescent="0.25">
      <c r="A507" s="37">
        <f t="shared" si="7"/>
        <v>506</v>
      </c>
      <c r="B507" s="38">
        <v>325212</v>
      </c>
      <c r="C507" s="38" t="s">
        <v>505</v>
      </c>
    </row>
    <row r="508" spans="1:3" x14ac:dyDescent="0.25">
      <c r="A508" s="37">
        <f t="shared" si="7"/>
        <v>507</v>
      </c>
      <c r="B508" s="38">
        <v>32522</v>
      </c>
      <c r="C508" s="38" t="s">
        <v>506</v>
      </c>
    </row>
    <row r="509" spans="1:3" x14ac:dyDescent="0.25">
      <c r="A509" s="37">
        <f t="shared" si="7"/>
        <v>508</v>
      </c>
      <c r="B509" s="38">
        <v>325220</v>
      </c>
      <c r="C509" s="38" t="s">
        <v>506</v>
      </c>
    </row>
    <row r="510" spans="1:3" x14ac:dyDescent="0.25">
      <c r="A510" s="37">
        <f t="shared" si="7"/>
        <v>509</v>
      </c>
      <c r="B510" s="38">
        <v>3253</v>
      </c>
      <c r="C510" s="38" t="s">
        <v>507</v>
      </c>
    </row>
    <row r="511" spans="1:3" x14ac:dyDescent="0.25">
      <c r="A511" s="37">
        <f t="shared" si="7"/>
        <v>510</v>
      </c>
      <c r="B511" s="38">
        <v>32531</v>
      </c>
      <c r="C511" s="38" t="s">
        <v>508</v>
      </c>
    </row>
    <row r="512" spans="1:3" x14ac:dyDescent="0.25">
      <c r="A512" s="37">
        <f t="shared" si="7"/>
        <v>511</v>
      </c>
      <c r="B512" s="38">
        <v>325311</v>
      </c>
      <c r="C512" s="38" t="s">
        <v>509</v>
      </c>
    </row>
    <row r="513" spans="1:3" x14ac:dyDescent="0.25">
      <c r="A513" s="37">
        <f t="shared" si="7"/>
        <v>512</v>
      </c>
      <c r="B513" s="38">
        <v>325312</v>
      </c>
      <c r="C513" s="38" t="s">
        <v>510</v>
      </c>
    </row>
    <row r="514" spans="1:3" x14ac:dyDescent="0.25">
      <c r="A514" s="37">
        <f t="shared" si="7"/>
        <v>513</v>
      </c>
      <c r="B514" s="38">
        <v>325314</v>
      </c>
      <c r="C514" s="38" t="s">
        <v>511</v>
      </c>
    </row>
    <row r="515" spans="1:3" x14ac:dyDescent="0.25">
      <c r="A515" s="37">
        <f t="shared" si="7"/>
        <v>514</v>
      </c>
      <c r="B515" s="38">
        <v>32532</v>
      </c>
      <c r="C515" s="38" t="s">
        <v>512</v>
      </c>
    </row>
    <row r="516" spans="1:3" x14ac:dyDescent="0.25">
      <c r="A516" s="37">
        <f t="shared" ref="A516:A579" si="8">A515+1</f>
        <v>515</v>
      </c>
      <c r="B516" s="38">
        <v>325320</v>
      </c>
      <c r="C516" s="38" t="s">
        <v>512</v>
      </c>
    </row>
    <row r="517" spans="1:3" x14ac:dyDescent="0.25">
      <c r="A517" s="37">
        <f t="shared" si="8"/>
        <v>516</v>
      </c>
      <c r="B517" s="38">
        <v>3254</v>
      </c>
      <c r="C517" s="38" t="s">
        <v>513</v>
      </c>
    </row>
    <row r="518" spans="1:3" x14ac:dyDescent="0.25">
      <c r="A518" s="37">
        <f t="shared" si="8"/>
        <v>517</v>
      </c>
      <c r="B518" s="38">
        <v>32541</v>
      </c>
      <c r="C518" s="38" t="s">
        <v>513</v>
      </c>
    </row>
    <row r="519" spans="1:3" x14ac:dyDescent="0.25">
      <c r="A519" s="37">
        <f t="shared" si="8"/>
        <v>518</v>
      </c>
      <c r="B519" s="38">
        <v>325411</v>
      </c>
      <c r="C519" s="38" t="s">
        <v>514</v>
      </c>
    </row>
    <row r="520" spans="1:3" x14ac:dyDescent="0.25">
      <c r="A520" s="37">
        <f t="shared" si="8"/>
        <v>519</v>
      </c>
      <c r="B520" s="38">
        <v>325412</v>
      </c>
      <c r="C520" s="38" t="s">
        <v>515</v>
      </c>
    </row>
    <row r="521" spans="1:3" x14ac:dyDescent="0.25">
      <c r="A521" s="37">
        <f t="shared" si="8"/>
        <v>520</v>
      </c>
      <c r="B521" s="38">
        <v>325413</v>
      </c>
      <c r="C521" s="38" t="s">
        <v>516</v>
      </c>
    </row>
    <row r="522" spans="1:3" x14ac:dyDescent="0.25">
      <c r="A522" s="37">
        <f t="shared" si="8"/>
        <v>521</v>
      </c>
      <c r="B522" s="38">
        <v>325414</v>
      </c>
      <c r="C522" s="38" t="s">
        <v>517</v>
      </c>
    </row>
    <row r="523" spans="1:3" x14ac:dyDescent="0.25">
      <c r="A523" s="37">
        <f t="shared" si="8"/>
        <v>522</v>
      </c>
      <c r="B523" s="38">
        <v>3255</v>
      </c>
      <c r="C523" s="38" t="s">
        <v>518</v>
      </c>
    </row>
    <row r="524" spans="1:3" x14ac:dyDescent="0.25">
      <c r="A524" s="37">
        <f t="shared" si="8"/>
        <v>523</v>
      </c>
      <c r="B524" s="38">
        <v>32551</v>
      </c>
      <c r="C524" s="38" t="s">
        <v>519</v>
      </c>
    </row>
    <row r="525" spans="1:3" x14ac:dyDescent="0.25">
      <c r="A525" s="37">
        <f t="shared" si="8"/>
        <v>524</v>
      </c>
      <c r="B525" s="38">
        <v>325510</v>
      </c>
      <c r="C525" s="38" t="s">
        <v>519</v>
      </c>
    </row>
    <row r="526" spans="1:3" x14ac:dyDescent="0.25">
      <c r="A526" s="37">
        <f t="shared" si="8"/>
        <v>525</v>
      </c>
      <c r="B526" s="38">
        <v>32552</v>
      </c>
      <c r="C526" s="38" t="s">
        <v>520</v>
      </c>
    </row>
    <row r="527" spans="1:3" x14ac:dyDescent="0.25">
      <c r="A527" s="37">
        <f t="shared" si="8"/>
        <v>526</v>
      </c>
      <c r="B527" s="38">
        <v>325520</v>
      </c>
      <c r="C527" s="38" t="s">
        <v>520</v>
      </c>
    </row>
    <row r="528" spans="1:3" x14ac:dyDescent="0.25">
      <c r="A528" s="37">
        <f t="shared" si="8"/>
        <v>527</v>
      </c>
      <c r="B528" s="38">
        <v>3256</v>
      </c>
      <c r="C528" s="38" t="s">
        <v>521</v>
      </c>
    </row>
    <row r="529" spans="1:3" x14ac:dyDescent="0.25">
      <c r="A529" s="37">
        <f t="shared" si="8"/>
        <v>528</v>
      </c>
      <c r="B529" s="38">
        <v>32561</v>
      </c>
      <c r="C529" s="38" t="s">
        <v>522</v>
      </c>
    </row>
    <row r="530" spans="1:3" x14ac:dyDescent="0.25">
      <c r="A530" s="37">
        <f t="shared" si="8"/>
        <v>529</v>
      </c>
      <c r="B530" s="38">
        <v>325611</v>
      </c>
      <c r="C530" s="38" t="s">
        <v>523</v>
      </c>
    </row>
    <row r="531" spans="1:3" x14ac:dyDescent="0.25">
      <c r="A531" s="37">
        <f t="shared" si="8"/>
        <v>530</v>
      </c>
      <c r="B531" s="38">
        <v>325612</v>
      </c>
      <c r="C531" s="38" t="s">
        <v>524</v>
      </c>
    </row>
    <row r="532" spans="1:3" x14ac:dyDescent="0.25">
      <c r="A532" s="37">
        <f t="shared" si="8"/>
        <v>531</v>
      </c>
      <c r="B532" s="38">
        <v>325613</v>
      </c>
      <c r="C532" s="38" t="s">
        <v>525</v>
      </c>
    </row>
    <row r="533" spans="1:3" x14ac:dyDescent="0.25">
      <c r="A533" s="37">
        <f t="shared" si="8"/>
        <v>532</v>
      </c>
      <c r="B533" s="38">
        <v>32562</v>
      </c>
      <c r="C533" s="38" t="s">
        <v>526</v>
      </c>
    </row>
    <row r="534" spans="1:3" x14ac:dyDescent="0.25">
      <c r="A534" s="37">
        <f t="shared" si="8"/>
        <v>533</v>
      </c>
      <c r="B534" s="38">
        <v>325620</v>
      </c>
      <c r="C534" s="38" t="s">
        <v>526</v>
      </c>
    </row>
    <row r="535" spans="1:3" x14ac:dyDescent="0.25">
      <c r="A535" s="37">
        <f t="shared" si="8"/>
        <v>534</v>
      </c>
      <c r="B535" s="38">
        <v>3259</v>
      </c>
      <c r="C535" s="38" t="s">
        <v>527</v>
      </c>
    </row>
    <row r="536" spans="1:3" x14ac:dyDescent="0.25">
      <c r="A536" s="37">
        <f t="shared" si="8"/>
        <v>535</v>
      </c>
      <c r="B536" s="38">
        <v>32591</v>
      </c>
      <c r="C536" s="38" t="s">
        <v>528</v>
      </c>
    </row>
    <row r="537" spans="1:3" x14ac:dyDescent="0.25">
      <c r="A537" s="37">
        <f t="shared" si="8"/>
        <v>536</v>
      </c>
      <c r="B537" s="38">
        <v>325910</v>
      </c>
      <c r="C537" s="38" t="s">
        <v>528</v>
      </c>
    </row>
    <row r="538" spans="1:3" x14ac:dyDescent="0.25">
      <c r="A538" s="37">
        <f t="shared" si="8"/>
        <v>537</v>
      </c>
      <c r="B538" s="38">
        <v>32592</v>
      </c>
      <c r="C538" s="38" t="s">
        <v>529</v>
      </c>
    </row>
    <row r="539" spans="1:3" x14ac:dyDescent="0.25">
      <c r="A539" s="37">
        <f t="shared" si="8"/>
        <v>538</v>
      </c>
      <c r="B539" s="38">
        <v>325920</v>
      </c>
      <c r="C539" s="38" t="s">
        <v>529</v>
      </c>
    </row>
    <row r="540" spans="1:3" x14ac:dyDescent="0.25">
      <c r="A540" s="37">
        <f t="shared" si="8"/>
        <v>539</v>
      </c>
      <c r="B540" s="38">
        <v>32599</v>
      </c>
      <c r="C540" s="38" t="s">
        <v>530</v>
      </c>
    </row>
    <row r="541" spans="1:3" x14ac:dyDescent="0.25">
      <c r="A541" s="37">
        <f t="shared" si="8"/>
        <v>540</v>
      </c>
      <c r="B541" s="38">
        <v>325991</v>
      </c>
      <c r="C541" s="38" t="s">
        <v>531</v>
      </c>
    </row>
    <row r="542" spans="1:3" x14ac:dyDescent="0.25">
      <c r="A542" s="37">
        <f t="shared" si="8"/>
        <v>541</v>
      </c>
      <c r="B542" s="38">
        <v>325992</v>
      </c>
      <c r="C542" s="38" t="s">
        <v>532</v>
      </c>
    </row>
    <row r="543" spans="1:3" x14ac:dyDescent="0.25">
      <c r="A543" s="37">
        <f t="shared" si="8"/>
        <v>542</v>
      </c>
      <c r="B543" s="38">
        <v>325998</v>
      </c>
      <c r="C543" s="38" t="s">
        <v>533</v>
      </c>
    </row>
    <row r="544" spans="1:3" x14ac:dyDescent="0.25">
      <c r="A544" s="37">
        <f t="shared" si="8"/>
        <v>543</v>
      </c>
      <c r="B544" s="38">
        <v>326</v>
      </c>
      <c r="C544" s="38" t="s">
        <v>534</v>
      </c>
    </row>
    <row r="545" spans="1:3" x14ac:dyDescent="0.25">
      <c r="A545" s="37">
        <f t="shared" si="8"/>
        <v>544</v>
      </c>
      <c r="B545" s="38">
        <v>3261</v>
      </c>
      <c r="C545" s="38" t="s">
        <v>535</v>
      </c>
    </row>
    <row r="546" spans="1:3" x14ac:dyDescent="0.25">
      <c r="A546" s="37">
        <f t="shared" si="8"/>
        <v>545</v>
      </c>
      <c r="B546" s="38">
        <v>32611</v>
      </c>
      <c r="C546" s="38" t="s">
        <v>536</v>
      </c>
    </row>
    <row r="547" spans="1:3" x14ac:dyDescent="0.25">
      <c r="A547" s="37">
        <f t="shared" si="8"/>
        <v>546</v>
      </c>
      <c r="B547" s="38">
        <v>326111</v>
      </c>
      <c r="C547" s="38" t="s">
        <v>537</v>
      </c>
    </row>
    <row r="548" spans="1:3" x14ac:dyDescent="0.25">
      <c r="A548" s="37">
        <f t="shared" si="8"/>
        <v>547</v>
      </c>
      <c r="B548" s="38">
        <v>326112</v>
      </c>
      <c r="C548" s="38" t="s">
        <v>538</v>
      </c>
    </row>
    <row r="549" spans="1:3" x14ac:dyDescent="0.25">
      <c r="A549" s="37">
        <f t="shared" si="8"/>
        <v>548</v>
      </c>
      <c r="B549" s="38">
        <v>326113</v>
      </c>
      <c r="C549" s="38" t="s">
        <v>539</v>
      </c>
    </row>
    <row r="550" spans="1:3" x14ac:dyDescent="0.25">
      <c r="A550" s="37">
        <f t="shared" si="8"/>
        <v>549</v>
      </c>
      <c r="B550" s="38">
        <v>32612</v>
      </c>
      <c r="C550" s="38" t="s">
        <v>540</v>
      </c>
    </row>
    <row r="551" spans="1:3" x14ac:dyDescent="0.25">
      <c r="A551" s="37">
        <f t="shared" si="8"/>
        <v>550</v>
      </c>
      <c r="B551" s="38">
        <v>326121</v>
      </c>
      <c r="C551" s="38" t="s">
        <v>541</v>
      </c>
    </row>
    <row r="552" spans="1:3" x14ac:dyDescent="0.25">
      <c r="A552" s="37">
        <f t="shared" si="8"/>
        <v>551</v>
      </c>
      <c r="B552" s="38">
        <v>326122</v>
      </c>
      <c r="C552" s="38" t="s">
        <v>542</v>
      </c>
    </row>
    <row r="553" spans="1:3" x14ac:dyDescent="0.25">
      <c r="A553" s="37">
        <f t="shared" si="8"/>
        <v>552</v>
      </c>
      <c r="B553" s="38">
        <v>32613</v>
      </c>
      <c r="C553" s="38" t="s">
        <v>543</v>
      </c>
    </row>
    <row r="554" spans="1:3" x14ac:dyDescent="0.25">
      <c r="A554" s="37">
        <f t="shared" si="8"/>
        <v>553</v>
      </c>
      <c r="B554" s="38">
        <v>326130</v>
      </c>
      <c r="C554" s="38" t="s">
        <v>543</v>
      </c>
    </row>
    <row r="555" spans="1:3" x14ac:dyDescent="0.25">
      <c r="A555" s="37">
        <f t="shared" si="8"/>
        <v>554</v>
      </c>
      <c r="B555" s="38">
        <v>32614</v>
      </c>
      <c r="C555" s="38" t="s">
        <v>544</v>
      </c>
    </row>
    <row r="556" spans="1:3" x14ac:dyDescent="0.25">
      <c r="A556" s="37">
        <f t="shared" si="8"/>
        <v>555</v>
      </c>
      <c r="B556" s="38">
        <v>326140</v>
      </c>
      <c r="C556" s="38" t="s">
        <v>544</v>
      </c>
    </row>
    <row r="557" spans="1:3" x14ac:dyDescent="0.25">
      <c r="A557" s="37">
        <f t="shared" si="8"/>
        <v>556</v>
      </c>
      <c r="B557" s="38">
        <v>32615</v>
      </c>
      <c r="C557" s="38" t="s">
        <v>545</v>
      </c>
    </row>
    <row r="558" spans="1:3" x14ac:dyDescent="0.25">
      <c r="A558" s="37">
        <f t="shared" si="8"/>
        <v>557</v>
      </c>
      <c r="B558" s="38">
        <v>326150</v>
      </c>
      <c r="C558" s="38" t="s">
        <v>545</v>
      </c>
    </row>
    <row r="559" spans="1:3" x14ac:dyDescent="0.25">
      <c r="A559" s="37">
        <f t="shared" si="8"/>
        <v>558</v>
      </c>
      <c r="B559" s="38">
        <v>32616</v>
      </c>
      <c r="C559" s="38" t="s">
        <v>546</v>
      </c>
    </row>
    <row r="560" spans="1:3" x14ac:dyDescent="0.25">
      <c r="A560" s="37">
        <f t="shared" si="8"/>
        <v>559</v>
      </c>
      <c r="B560" s="38">
        <v>326160</v>
      </c>
      <c r="C560" s="38" t="s">
        <v>546</v>
      </c>
    </row>
    <row r="561" spans="1:3" x14ac:dyDescent="0.25">
      <c r="A561" s="37">
        <f t="shared" si="8"/>
        <v>560</v>
      </c>
      <c r="B561" s="38">
        <v>32619</v>
      </c>
      <c r="C561" s="38" t="s">
        <v>547</v>
      </c>
    </row>
    <row r="562" spans="1:3" x14ac:dyDescent="0.25">
      <c r="A562" s="37">
        <f t="shared" si="8"/>
        <v>561</v>
      </c>
      <c r="B562" s="38">
        <v>326191</v>
      </c>
      <c r="C562" s="38" t="s">
        <v>548</v>
      </c>
    </row>
    <row r="563" spans="1:3" x14ac:dyDescent="0.25">
      <c r="A563" s="37">
        <f t="shared" si="8"/>
        <v>562</v>
      </c>
      <c r="B563" s="38">
        <v>326199</v>
      </c>
      <c r="C563" s="38" t="s">
        <v>549</v>
      </c>
    </row>
    <row r="564" spans="1:3" x14ac:dyDescent="0.25">
      <c r="A564" s="37">
        <f t="shared" si="8"/>
        <v>563</v>
      </c>
      <c r="B564" s="38">
        <v>3262</v>
      </c>
      <c r="C564" s="38" t="s">
        <v>550</v>
      </c>
    </row>
    <row r="565" spans="1:3" x14ac:dyDescent="0.25">
      <c r="A565" s="37">
        <f t="shared" si="8"/>
        <v>564</v>
      </c>
      <c r="B565" s="38">
        <v>32621</v>
      </c>
      <c r="C565" s="38" t="s">
        <v>551</v>
      </c>
    </row>
    <row r="566" spans="1:3" x14ac:dyDescent="0.25">
      <c r="A566" s="37">
        <f t="shared" si="8"/>
        <v>565</v>
      </c>
      <c r="B566" s="38">
        <v>326211</v>
      </c>
      <c r="C566" s="38" t="s">
        <v>552</v>
      </c>
    </row>
    <row r="567" spans="1:3" x14ac:dyDescent="0.25">
      <c r="A567" s="37">
        <f t="shared" si="8"/>
        <v>566</v>
      </c>
      <c r="B567" s="38">
        <v>326212</v>
      </c>
      <c r="C567" s="38" t="s">
        <v>553</v>
      </c>
    </row>
    <row r="568" spans="1:3" x14ac:dyDescent="0.25">
      <c r="A568" s="37">
        <f t="shared" si="8"/>
        <v>567</v>
      </c>
      <c r="B568" s="38">
        <v>32622</v>
      </c>
      <c r="C568" s="38" t="s">
        <v>554</v>
      </c>
    </row>
    <row r="569" spans="1:3" x14ac:dyDescent="0.25">
      <c r="A569" s="37">
        <f t="shared" si="8"/>
        <v>568</v>
      </c>
      <c r="B569" s="38">
        <v>326220</v>
      </c>
      <c r="C569" s="38" t="s">
        <v>554</v>
      </c>
    </row>
    <row r="570" spans="1:3" x14ac:dyDescent="0.25">
      <c r="A570" s="37">
        <f t="shared" si="8"/>
        <v>569</v>
      </c>
      <c r="B570" s="38">
        <v>32629</v>
      </c>
      <c r="C570" s="38" t="s">
        <v>555</v>
      </c>
    </row>
    <row r="571" spans="1:3" x14ac:dyDescent="0.25">
      <c r="A571" s="37">
        <f t="shared" si="8"/>
        <v>570</v>
      </c>
      <c r="B571" s="38">
        <v>326291</v>
      </c>
      <c r="C571" s="38" t="s">
        <v>556</v>
      </c>
    </row>
    <row r="572" spans="1:3" x14ac:dyDescent="0.25">
      <c r="A572" s="37">
        <f t="shared" si="8"/>
        <v>571</v>
      </c>
      <c r="B572" s="38">
        <v>326299</v>
      </c>
      <c r="C572" s="38" t="s">
        <v>557</v>
      </c>
    </row>
    <row r="573" spans="1:3" x14ac:dyDescent="0.25">
      <c r="A573" s="37">
        <f t="shared" si="8"/>
        <v>572</v>
      </c>
      <c r="B573" s="38">
        <v>327</v>
      </c>
      <c r="C573" s="38" t="s">
        <v>558</v>
      </c>
    </row>
    <row r="574" spans="1:3" x14ac:dyDescent="0.25">
      <c r="A574" s="37">
        <f t="shared" si="8"/>
        <v>573</v>
      </c>
      <c r="B574" s="38">
        <v>3271</v>
      </c>
      <c r="C574" s="38" t="s">
        <v>559</v>
      </c>
    </row>
    <row r="575" spans="1:3" x14ac:dyDescent="0.25">
      <c r="A575" s="37">
        <f t="shared" si="8"/>
        <v>574</v>
      </c>
      <c r="B575" s="38">
        <v>32711</v>
      </c>
      <c r="C575" s="38" t="s">
        <v>560</v>
      </c>
    </row>
    <row r="576" spans="1:3" x14ac:dyDescent="0.25">
      <c r="A576" s="37">
        <f t="shared" si="8"/>
        <v>575</v>
      </c>
      <c r="B576" s="38">
        <v>327110</v>
      </c>
      <c r="C576" s="38" t="s">
        <v>561</v>
      </c>
    </row>
    <row r="577" spans="1:3" x14ac:dyDescent="0.25">
      <c r="A577" s="37">
        <f t="shared" si="8"/>
        <v>576</v>
      </c>
      <c r="B577" s="38">
        <v>32712</v>
      </c>
      <c r="C577" s="38" t="s">
        <v>562</v>
      </c>
    </row>
    <row r="578" spans="1:3" x14ac:dyDescent="0.25">
      <c r="A578" s="37">
        <f t="shared" si="8"/>
        <v>577</v>
      </c>
      <c r="B578" s="38">
        <v>327120</v>
      </c>
      <c r="C578" s="38" t="s">
        <v>563</v>
      </c>
    </row>
    <row r="579" spans="1:3" x14ac:dyDescent="0.25">
      <c r="A579" s="37">
        <f t="shared" si="8"/>
        <v>578</v>
      </c>
      <c r="B579" s="38">
        <v>3272</v>
      </c>
      <c r="C579" s="38" t="s">
        <v>564</v>
      </c>
    </row>
    <row r="580" spans="1:3" x14ac:dyDescent="0.25">
      <c r="A580" s="37">
        <f t="shared" ref="A580:A643" si="9">A579+1</f>
        <v>579</v>
      </c>
      <c r="B580" s="38">
        <v>32721</v>
      </c>
      <c r="C580" s="38" t="s">
        <v>564</v>
      </c>
    </row>
    <row r="581" spans="1:3" x14ac:dyDescent="0.25">
      <c r="A581" s="37">
        <f t="shared" si="9"/>
        <v>580</v>
      </c>
      <c r="B581" s="38">
        <v>327211</v>
      </c>
      <c r="C581" s="38" t="s">
        <v>565</v>
      </c>
    </row>
    <row r="582" spans="1:3" x14ac:dyDescent="0.25">
      <c r="A582" s="37">
        <f t="shared" si="9"/>
        <v>581</v>
      </c>
      <c r="B582" s="38">
        <v>327212</v>
      </c>
      <c r="C582" s="38" t="s">
        <v>566</v>
      </c>
    </row>
    <row r="583" spans="1:3" x14ac:dyDescent="0.25">
      <c r="A583" s="37">
        <f t="shared" si="9"/>
        <v>582</v>
      </c>
      <c r="B583" s="38">
        <v>327213</v>
      </c>
      <c r="C583" s="38" t="s">
        <v>567</v>
      </c>
    </row>
    <row r="584" spans="1:3" x14ac:dyDescent="0.25">
      <c r="A584" s="37">
        <f t="shared" si="9"/>
        <v>583</v>
      </c>
      <c r="B584" s="38">
        <v>327215</v>
      </c>
      <c r="C584" s="38" t="s">
        <v>568</v>
      </c>
    </row>
    <row r="585" spans="1:3" x14ac:dyDescent="0.25">
      <c r="A585" s="37">
        <f t="shared" si="9"/>
        <v>584</v>
      </c>
      <c r="B585" s="38">
        <v>3273</v>
      </c>
      <c r="C585" s="38" t="s">
        <v>569</v>
      </c>
    </row>
    <row r="586" spans="1:3" x14ac:dyDescent="0.25">
      <c r="A586" s="37">
        <f t="shared" si="9"/>
        <v>585</v>
      </c>
      <c r="B586" s="38">
        <v>32731</v>
      </c>
      <c r="C586" s="38" t="s">
        <v>570</v>
      </c>
    </row>
    <row r="587" spans="1:3" x14ac:dyDescent="0.25">
      <c r="A587" s="37">
        <f t="shared" si="9"/>
        <v>586</v>
      </c>
      <c r="B587" s="38">
        <v>327310</v>
      </c>
      <c r="C587" s="38" t="s">
        <v>570</v>
      </c>
    </row>
    <row r="588" spans="1:3" x14ac:dyDescent="0.25">
      <c r="A588" s="37">
        <f t="shared" si="9"/>
        <v>587</v>
      </c>
      <c r="B588" s="38">
        <v>32732</v>
      </c>
      <c r="C588" s="38" t="s">
        <v>571</v>
      </c>
    </row>
    <row r="589" spans="1:3" x14ac:dyDescent="0.25">
      <c r="A589" s="37">
        <f t="shared" si="9"/>
        <v>588</v>
      </c>
      <c r="B589" s="38">
        <v>327320</v>
      </c>
      <c r="C589" s="38" t="s">
        <v>571</v>
      </c>
    </row>
    <row r="590" spans="1:3" x14ac:dyDescent="0.25">
      <c r="A590" s="37">
        <f t="shared" si="9"/>
        <v>589</v>
      </c>
      <c r="B590" s="38">
        <v>32733</v>
      </c>
      <c r="C590" s="38" t="s">
        <v>572</v>
      </c>
    </row>
    <row r="591" spans="1:3" x14ac:dyDescent="0.25">
      <c r="A591" s="37">
        <f t="shared" si="9"/>
        <v>590</v>
      </c>
      <c r="B591" s="38">
        <v>327331</v>
      </c>
      <c r="C591" s="38" t="s">
        <v>573</v>
      </c>
    </row>
    <row r="592" spans="1:3" x14ac:dyDescent="0.25">
      <c r="A592" s="37">
        <f t="shared" si="9"/>
        <v>591</v>
      </c>
      <c r="B592" s="38">
        <v>327332</v>
      </c>
      <c r="C592" s="38" t="s">
        <v>574</v>
      </c>
    </row>
    <row r="593" spans="1:3" x14ac:dyDescent="0.25">
      <c r="A593" s="37">
        <f t="shared" si="9"/>
        <v>592</v>
      </c>
      <c r="B593" s="38">
        <v>32739</v>
      </c>
      <c r="C593" s="38" t="s">
        <v>575</v>
      </c>
    </row>
    <row r="594" spans="1:3" x14ac:dyDescent="0.25">
      <c r="A594" s="37">
        <f t="shared" si="9"/>
        <v>593</v>
      </c>
      <c r="B594" s="38">
        <v>327390</v>
      </c>
      <c r="C594" s="38" t="s">
        <v>576</v>
      </c>
    </row>
    <row r="595" spans="1:3" x14ac:dyDescent="0.25">
      <c r="A595" s="37">
        <f t="shared" si="9"/>
        <v>594</v>
      </c>
      <c r="B595" s="38">
        <v>3274</v>
      </c>
      <c r="C595" s="38" t="s">
        <v>577</v>
      </c>
    </row>
    <row r="596" spans="1:3" x14ac:dyDescent="0.25">
      <c r="A596" s="37">
        <f t="shared" si="9"/>
        <v>595</v>
      </c>
      <c r="B596" s="38">
        <v>32741</v>
      </c>
      <c r="C596" s="38" t="s">
        <v>578</v>
      </c>
    </row>
    <row r="597" spans="1:3" x14ac:dyDescent="0.25">
      <c r="A597" s="37">
        <f t="shared" si="9"/>
        <v>596</v>
      </c>
      <c r="B597" s="38">
        <v>327410</v>
      </c>
      <c r="C597" s="38" t="s">
        <v>578</v>
      </c>
    </row>
    <row r="598" spans="1:3" x14ac:dyDescent="0.25">
      <c r="A598" s="37">
        <f t="shared" si="9"/>
        <v>597</v>
      </c>
      <c r="B598" s="38">
        <v>32742</v>
      </c>
      <c r="C598" s="38" t="s">
        <v>579</v>
      </c>
    </row>
    <row r="599" spans="1:3" x14ac:dyDescent="0.25">
      <c r="A599" s="37">
        <f t="shared" si="9"/>
        <v>598</v>
      </c>
      <c r="B599" s="38">
        <v>327420</v>
      </c>
      <c r="C599" s="38" t="s">
        <v>579</v>
      </c>
    </row>
    <row r="600" spans="1:3" x14ac:dyDescent="0.25">
      <c r="A600" s="37">
        <f t="shared" si="9"/>
        <v>599</v>
      </c>
      <c r="B600" s="38">
        <v>3279</v>
      </c>
      <c r="C600" s="38" t="s">
        <v>580</v>
      </c>
    </row>
    <row r="601" spans="1:3" x14ac:dyDescent="0.25">
      <c r="A601" s="37">
        <f t="shared" si="9"/>
        <v>600</v>
      </c>
      <c r="B601" s="38">
        <v>32791</v>
      </c>
      <c r="C601" s="38" t="s">
        <v>581</v>
      </c>
    </row>
    <row r="602" spans="1:3" x14ac:dyDescent="0.25">
      <c r="A602" s="37">
        <f t="shared" si="9"/>
        <v>601</v>
      </c>
      <c r="B602" s="38">
        <v>327910</v>
      </c>
      <c r="C602" s="38" t="s">
        <v>581</v>
      </c>
    </row>
    <row r="603" spans="1:3" x14ac:dyDescent="0.25">
      <c r="A603" s="37">
        <f t="shared" si="9"/>
        <v>602</v>
      </c>
      <c r="B603" s="38">
        <v>32799</v>
      </c>
      <c r="C603" s="38" t="s">
        <v>582</v>
      </c>
    </row>
    <row r="604" spans="1:3" x14ac:dyDescent="0.25">
      <c r="A604" s="37">
        <f t="shared" si="9"/>
        <v>603</v>
      </c>
      <c r="B604" s="38">
        <v>327991</v>
      </c>
      <c r="C604" s="38" t="s">
        <v>583</v>
      </c>
    </row>
    <row r="605" spans="1:3" x14ac:dyDescent="0.25">
      <c r="A605" s="37">
        <f t="shared" si="9"/>
        <v>604</v>
      </c>
      <c r="B605" s="38">
        <v>327992</v>
      </c>
      <c r="C605" s="38" t="s">
        <v>584</v>
      </c>
    </row>
    <row r="606" spans="1:3" x14ac:dyDescent="0.25">
      <c r="A606" s="37">
        <f t="shared" si="9"/>
        <v>605</v>
      </c>
      <c r="B606" s="38">
        <v>327993</v>
      </c>
      <c r="C606" s="38" t="s">
        <v>585</v>
      </c>
    </row>
    <row r="607" spans="1:3" x14ac:dyDescent="0.25">
      <c r="A607" s="37">
        <f t="shared" si="9"/>
        <v>606</v>
      </c>
      <c r="B607" s="38">
        <v>327999</v>
      </c>
      <c r="C607" s="38" t="s">
        <v>586</v>
      </c>
    </row>
    <row r="608" spans="1:3" x14ac:dyDescent="0.25">
      <c r="A608" s="37">
        <f t="shared" si="9"/>
        <v>607</v>
      </c>
      <c r="B608" s="38">
        <v>331</v>
      </c>
      <c r="C608" s="38" t="s">
        <v>587</v>
      </c>
    </row>
    <row r="609" spans="1:3" x14ac:dyDescent="0.25">
      <c r="A609" s="37">
        <f t="shared" si="9"/>
        <v>608</v>
      </c>
      <c r="B609" s="38">
        <v>3311</v>
      </c>
      <c r="C609" s="38" t="s">
        <v>588</v>
      </c>
    </row>
    <row r="610" spans="1:3" x14ac:dyDescent="0.25">
      <c r="A610" s="37">
        <f t="shared" si="9"/>
        <v>609</v>
      </c>
      <c r="B610" s="38">
        <v>33111</v>
      </c>
      <c r="C610" s="38" t="s">
        <v>588</v>
      </c>
    </row>
    <row r="611" spans="1:3" x14ac:dyDescent="0.25">
      <c r="A611" s="37">
        <f t="shared" si="9"/>
        <v>610</v>
      </c>
      <c r="B611" s="38">
        <v>331110</v>
      </c>
      <c r="C611" s="38" t="s">
        <v>589</v>
      </c>
    </row>
    <row r="612" spans="1:3" x14ac:dyDescent="0.25">
      <c r="A612" s="37">
        <f t="shared" si="9"/>
        <v>611</v>
      </c>
      <c r="B612" s="38">
        <v>3312</v>
      </c>
      <c r="C612" s="38" t="s">
        <v>590</v>
      </c>
    </row>
    <row r="613" spans="1:3" x14ac:dyDescent="0.25">
      <c r="A613" s="37">
        <f t="shared" si="9"/>
        <v>612</v>
      </c>
      <c r="B613" s="38">
        <v>33121</v>
      </c>
      <c r="C613" s="38" t="s">
        <v>591</v>
      </c>
    </row>
    <row r="614" spans="1:3" x14ac:dyDescent="0.25">
      <c r="A614" s="37">
        <f t="shared" si="9"/>
        <v>613</v>
      </c>
      <c r="B614" s="38">
        <v>331210</v>
      </c>
      <c r="C614" s="38" t="s">
        <v>591</v>
      </c>
    </row>
    <row r="615" spans="1:3" x14ac:dyDescent="0.25">
      <c r="A615" s="37">
        <f t="shared" si="9"/>
        <v>614</v>
      </c>
      <c r="B615" s="38">
        <v>33122</v>
      </c>
      <c r="C615" s="38" t="s">
        <v>592</v>
      </c>
    </row>
    <row r="616" spans="1:3" x14ac:dyDescent="0.25">
      <c r="A616" s="37">
        <f t="shared" si="9"/>
        <v>615</v>
      </c>
      <c r="B616" s="38">
        <v>331221</v>
      </c>
      <c r="C616" s="38" t="s">
        <v>593</v>
      </c>
    </row>
    <row r="617" spans="1:3" x14ac:dyDescent="0.25">
      <c r="A617" s="37">
        <f t="shared" si="9"/>
        <v>616</v>
      </c>
      <c r="B617" s="38">
        <v>331222</v>
      </c>
      <c r="C617" s="38" t="s">
        <v>594</v>
      </c>
    </row>
    <row r="618" spans="1:3" x14ac:dyDescent="0.25">
      <c r="A618" s="37">
        <f t="shared" si="9"/>
        <v>617</v>
      </c>
      <c r="B618" s="38">
        <v>3313</v>
      </c>
      <c r="C618" s="38" t="s">
        <v>595</v>
      </c>
    </row>
    <row r="619" spans="1:3" x14ac:dyDescent="0.25">
      <c r="A619" s="37">
        <f t="shared" si="9"/>
        <v>618</v>
      </c>
      <c r="B619" s="38">
        <v>33131</v>
      </c>
      <c r="C619" s="38" t="s">
        <v>595</v>
      </c>
    </row>
    <row r="620" spans="1:3" x14ac:dyDescent="0.25">
      <c r="A620" s="37">
        <f t="shared" si="9"/>
        <v>619</v>
      </c>
      <c r="B620" s="38">
        <v>331313</v>
      </c>
      <c r="C620" s="38" t="s">
        <v>596</v>
      </c>
    </row>
    <row r="621" spans="1:3" x14ac:dyDescent="0.25">
      <c r="A621" s="37">
        <f t="shared" si="9"/>
        <v>620</v>
      </c>
      <c r="B621" s="38">
        <v>331314</v>
      </c>
      <c r="C621" s="38" t="s">
        <v>597</v>
      </c>
    </row>
    <row r="622" spans="1:3" x14ac:dyDescent="0.25">
      <c r="A622" s="37">
        <f t="shared" si="9"/>
        <v>621</v>
      </c>
      <c r="B622" s="38">
        <v>331315</v>
      </c>
      <c r="C622" s="38" t="s">
        <v>598</v>
      </c>
    </row>
    <row r="623" spans="1:3" x14ac:dyDescent="0.25">
      <c r="A623" s="37">
        <f t="shared" si="9"/>
        <v>622</v>
      </c>
      <c r="B623" s="38">
        <v>331318</v>
      </c>
      <c r="C623" s="38" t="s">
        <v>599</v>
      </c>
    </row>
    <row r="624" spans="1:3" x14ac:dyDescent="0.25">
      <c r="A624" s="37">
        <f t="shared" si="9"/>
        <v>623</v>
      </c>
      <c r="B624" s="38">
        <v>3314</v>
      </c>
      <c r="C624" s="38" t="s">
        <v>600</v>
      </c>
    </row>
    <row r="625" spans="1:3" x14ac:dyDescent="0.25">
      <c r="A625" s="37">
        <f t="shared" si="9"/>
        <v>624</v>
      </c>
      <c r="B625" s="38">
        <v>33141</v>
      </c>
      <c r="C625" s="38" t="s">
        <v>601</v>
      </c>
    </row>
    <row r="626" spans="1:3" x14ac:dyDescent="0.25">
      <c r="A626" s="37">
        <f t="shared" si="9"/>
        <v>625</v>
      </c>
      <c r="B626" s="38">
        <v>331410</v>
      </c>
      <c r="C626" s="38" t="s">
        <v>602</v>
      </c>
    </row>
    <row r="627" spans="1:3" x14ac:dyDescent="0.25">
      <c r="A627" s="37">
        <f t="shared" si="9"/>
        <v>626</v>
      </c>
      <c r="B627" s="38">
        <v>33142</v>
      </c>
      <c r="C627" s="38" t="s">
        <v>603</v>
      </c>
    </row>
    <row r="628" spans="1:3" x14ac:dyDescent="0.25">
      <c r="A628" s="37">
        <f t="shared" si="9"/>
        <v>627</v>
      </c>
      <c r="B628" s="38">
        <v>331420</v>
      </c>
      <c r="C628" s="38" t="s">
        <v>603</v>
      </c>
    </row>
    <row r="629" spans="1:3" ht="25.5" x14ac:dyDescent="0.25">
      <c r="A629" s="37">
        <f t="shared" si="9"/>
        <v>628</v>
      </c>
      <c r="B629" s="38">
        <v>33149</v>
      </c>
      <c r="C629" s="38" t="s">
        <v>604</v>
      </c>
    </row>
    <row r="630" spans="1:3" x14ac:dyDescent="0.25">
      <c r="A630" s="37">
        <f t="shared" si="9"/>
        <v>629</v>
      </c>
      <c r="B630" s="38">
        <v>331491</v>
      </c>
      <c r="C630" s="38" t="s">
        <v>605</v>
      </c>
    </row>
    <row r="631" spans="1:3" ht="25.5" x14ac:dyDescent="0.25">
      <c r="A631" s="37">
        <f t="shared" si="9"/>
        <v>630</v>
      </c>
      <c r="B631" s="38">
        <v>331492</v>
      </c>
      <c r="C631" s="38" t="s">
        <v>606</v>
      </c>
    </row>
    <row r="632" spans="1:3" x14ac:dyDescent="0.25">
      <c r="A632" s="37">
        <f t="shared" si="9"/>
        <v>631</v>
      </c>
      <c r="B632" s="38">
        <v>3315</v>
      </c>
      <c r="C632" s="38" t="s">
        <v>607</v>
      </c>
    </row>
    <row r="633" spans="1:3" x14ac:dyDescent="0.25">
      <c r="A633" s="37">
        <f t="shared" si="9"/>
        <v>632</v>
      </c>
      <c r="B633" s="38">
        <v>33151</v>
      </c>
      <c r="C633" s="38" t="s">
        <v>608</v>
      </c>
    </row>
    <row r="634" spans="1:3" x14ac:dyDescent="0.25">
      <c r="A634" s="37">
        <f t="shared" si="9"/>
        <v>633</v>
      </c>
      <c r="B634" s="38">
        <v>331511</v>
      </c>
      <c r="C634" s="38" t="s">
        <v>609</v>
      </c>
    </row>
    <row r="635" spans="1:3" x14ac:dyDescent="0.25">
      <c r="A635" s="37">
        <f t="shared" si="9"/>
        <v>634</v>
      </c>
      <c r="B635" s="38">
        <v>331512</v>
      </c>
      <c r="C635" s="38" t="s">
        <v>610</v>
      </c>
    </row>
    <row r="636" spans="1:3" x14ac:dyDescent="0.25">
      <c r="A636" s="37">
        <f t="shared" si="9"/>
        <v>635</v>
      </c>
      <c r="B636" s="38">
        <v>331513</v>
      </c>
      <c r="C636" s="38" t="s">
        <v>611</v>
      </c>
    </row>
    <row r="637" spans="1:3" x14ac:dyDescent="0.25">
      <c r="A637" s="37">
        <f t="shared" si="9"/>
        <v>636</v>
      </c>
      <c r="B637" s="38">
        <v>33152</v>
      </c>
      <c r="C637" s="38" t="s">
        <v>612</v>
      </c>
    </row>
    <row r="638" spans="1:3" x14ac:dyDescent="0.25">
      <c r="A638" s="37">
        <f t="shared" si="9"/>
        <v>637</v>
      </c>
      <c r="B638" s="38">
        <v>331523</v>
      </c>
      <c r="C638" s="38" t="s">
        <v>613</v>
      </c>
    </row>
    <row r="639" spans="1:3" x14ac:dyDescent="0.25">
      <c r="A639" s="37">
        <f t="shared" si="9"/>
        <v>638</v>
      </c>
      <c r="B639" s="38">
        <v>331524</v>
      </c>
      <c r="C639" s="38" t="s">
        <v>614</v>
      </c>
    </row>
    <row r="640" spans="1:3" x14ac:dyDescent="0.25">
      <c r="A640" s="37">
        <f t="shared" si="9"/>
        <v>639</v>
      </c>
      <c r="B640" s="38">
        <v>331529</v>
      </c>
      <c r="C640" s="38" t="s">
        <v>615</v>
      </c>
    </row>
    <row r="641" spans="1:3" x14ac:dyDescent="0.25">
      <c r="A641" s="37">
        <f t="shared" si="9"/>
        <v>640</v>
      </c>
      <c r="B641" s="38">
        <v>332</v>
      </c>
      <c r="C641" s="38" t="s">
        <v>616</v>
      </c>
    </row>
    <row r="642" spans="1:3" x14ac:dyDescent="0.25">
      <c r="A642" s="37">
        <f t="shared" si="9"/>
        <v>641</v>
      </c>
      <c r="B642" s="38">
        <v>3321</v>
      </c>
      <c r="C642" s="38" t="s">
        <v>617</v>
      </c>
    </row>
    <row r="643" spans="1:3" x14ac:dyDescent="0.25">
      <c r="A643" s="37">
        <f t="shared" si="9"/>
        <v>642</v>
      </c>
      <c r="B643" s="38">
        <v>33211</v>
      </c>
      <c r="C643" s="38" t="s">
        <v>617</v>
      </c>
    </row>
    <row r="644" spans="1:3" x14ac:dyDescent="0.25">
      <c r="A644" s="37">
        <f t="shared" ref="A644:A707" si="10">A643+1</f>
        <v>643</v>
      </c>
      <c r="B644" s="38">
        <v>332111</v>
      </c>
      <c r="C644" s="38" t="s">
        <v>618</v>
      </c>
    </row>
    <row r="645" spans="1:3" x14ac:dyDescent="0.25">
      <c r="A645" s="37">
        <f t="shared" si="10"/>
        <v>644</v>
      </c>
      <c r="B645" s="38">
        <v>332112</v>
      </c>
      <c r="C645" s="38" t="s">
        <v>619</v>
      </c>
    </row>
    <row r="646" spans="1:3" x14ac:dyDescent="0.25">
      <c r="A646" s="37">
        <f t="shared" si="10"/>
        <v>645</v>
      </c>
      <c r="B646" s="38">
        <v>332114</v>
      </c>
      <c r="C646" s="38" t="s">
        <v>620</v>
      </c>
    </row>
    <row r="647" spans="1:3" x14ac:dyDescent="0.25">
      <c r="A647" s="37">
        <f t="shared" si="10"/>
        <v>646</v>
      </c>
      <c r="B647" s="38">
        <v>332117</v>
      </c>
      <c r="C647" s="38" t="s">
        <v>621</v>
      </c>
    </row>
    <row r="648" spans="1:3" x14ac:dyDescent="0.25">
      <c r="A648" s="37">
        <f t="shared" si="10"/>
        <v>647</v>
      </c>
      <c r="B648" s="38">
        <v>332119</v>
      </c>
      <c r="C648" s="38" t="s">
        <v>622</v>
      </c>
    </row>
    <row r="649" spans="1:3" x14ac:dyDescent="0.25">
      <c r="A649" s="37">
        <f t="shared" si="10"/>
        <v>648</v>
      </c>
      <c r="B649" s="38">
        <v>3322</v>
      </c>
      <c r="C649" s="38" t="s">
        <v>623</v>
      </c>
    </row>
    <row r="650" spans="1:3" x14ac:dyDescent="0.25">
      <c r="A650" s="37">
        <f t="shared" si="10"/>
        <v>649</v>
      </c>
      <c r="B650" s="38">
        <v>33221</v>
      </c>
      <c r="C650" s="38" t="s">
        <v>623</v>
      </c>
    </row>
    <row r="651" spans="1:3" ht="25.5" x14ac:dyDescent="0.25">
      <c r="A651" s="37">
        <f t="shared" si="10"/>
        <v>650</v>
      </c>
      <c r="B651" s="38">
        <v>332215</v>
      </c>
      <c r="C651" s="38" t="s">
        <v>624</v>
      </c>
    </row>
    <row r="652" spans="1:3" x14ac:dyDescent="0.25">
      <c r="A652" s="37">
        <f t="shared" si="10"/>
        <v>651</v>
      </c>
      <c r="B652" s="38">
        <v>332216</v>
      </c>
      <c r="C652" s="38" t="s">
        <v>625</v>
      </c>
    </row>
    <row r="653" spans="1:3" x14ac:dyDescent="0.25">
      <c r="A653" s="37">
        <f t="shared" si="10"/>
        <v>652</v>
      </c>
      <c r="B653" s="38">
        <v>3323</v>
      </c>
      <c r="C653" s="38" t="s">
        <v>626</v>
      </c>
    </row>
    <row r="654" spans="1:3" x14ac:dyDescent="0.25">
      <c r="A654" s="37">
        <f t="shared" si="10"/>
        <v>653</v>
      </c>
      <c r="B654" s="38">
        <v>33231</v>
      </c>
      <c r="C654" s="38" t="s">
        <v>627</v>
      </c>
    </row>
    <row r="655" spans="1:3" x14ac:dyDescent="0.25">
      <c r="A655" s="37">
        <f t="shared" si="10"/>
        <v>654</v>
      </c>
      <c r="B655" s="38">
        <v>332311</v>
      </c>
      <c r="C655" s="38" t="s">
        <v>628</v>
      </c>
    </row>
    <row r="656" spans="1:3" x14ac:dyDescent="0.25">
      <c r="A656" s="37">
        <f t="shared" si="10"/>
        <v>655</v>
      </c>
      <c r="B656" s="38">
        <v>332312</v>
      </c>
      <c r="C656" s="38" t="s">
        <v>629</v>
      </c>
    </row>
    <row r="657" spans="1:3" x14ac:dyDescent="0.25">
      <c r="A657" s="37">
        <f t="shared" si="10"/>
        <v>656</v>
      </c>
      <c r="B657" s="38">
        <v>332313</v>
      </c>
      <c r="C657" s="38" t="s">
        <v>630</v>
      </c>
    </row>
    <row r="658" spans="1:3" x14ac:dyDescent="0.25">
      <c r="A658" s="37">
        <f t="shared" si="10"/>
        <v>657</v>
      </c>
      <c r="B658" s="38">
        <v>33232</v>
      </c>
      <c r="C658" s="38" t="s">
        <v>631</v>
      </c>
    </row>
    <row r="659" spans="1:3" x14ac:dyDescent="0.25">
      <c r="A659" s="37">
        <f t="shared" si="10"/>
        <v>658</v>
      </c>
      <c r="B659" s="38">
        <v>332321</v>
      </c>
      <c r="C659" s="38" t="s">
        <v>632</v>
      </c>
    </row>
    <row r="660" spans="1:3" x14ac:dyDescent="0.25">
      <c r="A660" s="37">
        <f t="shared" si="10"/>
        <v>659</v>
      </c>
      <c r="B660" s="38">
        <v>332322</v>
      </c>
      <c r="C660" s="38" t="s">
        <v>633</v>
      </c>
    </row>
    <row r="661" spans="1:3" x14ac:dyDescent="0.25">
      <c r="A661" s="37">
        <f t="shared" si="10"/>
        <v>660</v>
      </c>
      <c r="B661" s="38">
        <v>332323</v>
      </c>
      <c r="C661" s="38" t="s">
        <v>634</v>
      </c>
    </row>
    <row r="662" spans="1:3" x14ac:dyDescent="0.25">
      <c r="A662" s="37">
        <f t="shared" si="10"/>
        <v>661</v>
      </c>
      <c r="B662" s="38">
        <v>3324</v>
      </c>
      <c r="C662" s="38" t="s">
        <v>635</v>
      </c>
    </row>
    <row r="663" spans="1:3" x14ac:dyDescent="0.25">
      <c r="A663" s="37">
        <f t="shared" si="10"/>
        <v>662</v>
      </c>
      <c r="B663" s="38">
        <v>33241</v>
      </c>
      <c r="C663" s="38" t="s">
        <v>636</v>
      </c>
    </row>
    <row r="664" spans="1:3" x14ac:dyDescent="0.25">
      <c r="A664" s="37">
        <f t="shared" si="10"/>
        <v>663</v>
      </c>
      <c r="B664" s="38">
        <v>332410</v>
      </c>
      <c r="C664" s="38" t="s">
        <v>636</v>
      </c>
    </row>
    <row r="665" spans="1:3" x14ac:dyDescent="0.25">
      <c r="A665" s="37">
        <f t="shared" si="10"/>
        <v>664</v>
      </c>
      <c r="B665" s="38">
        <v>33242</v>
      </c>
      <c r="C665" s="38" t="s">
        <v>637</v>
      </c>
    </row>
    <row r="666" spans="1:3" x14ac:dyDescent="0.25">
      <c r="A666" s="37">
        <f t="shared" si="10"/>
        <v>665</v>
      </c>
      <c r="B666" s="38">
        <v>332420</v>
      </c>
      <c r="C666" s="38" t="s">
        <v>637</v>
      </c>
    </row>
    <row r="667" spans="1:3" x14ac:dyDescent="0.25">
      <c r="A667" s="37">
        <f t="shared" si="10"/>
        <v>666</v>
      </c>
      <c r="B667" s="38">
        <v>33243</v>
      </c>
      <c r="C667" s="38" t="s">
        <v>638</v>
      </c>
    </row>
    <row r="668" spans="1:3" x14ac:dyDescent="0.25">
      <c r="A668" s="37">
        <f t="shared" si="10"/>
        <v>667</v>
      </c>
      <c r="B668" s="38">
        <v>332431</v>
      </c>
      <c r="C668" s="38" t="s">
        <v>639</v>
      </c>
    </row>
    <row r="669" spans="1:3" x14ac:dyDescent="0.25">
      <c r="A669" s="37">
        <f t="shared" si="10"/>
        <v>668</v>
      </c>
      <c r="B669" s="38">
        <v>332439</v>
      </c>
      <c r="C669" s="38" t="s">
        <v>640</v>
      </c>
    </row>
    <row r="670" spans="1:3" x14ac:dyDescent="0.25">
      <c r="A670" s="37">
        <f t="shared" si="10"/>
        <v>669</v>
      </c>
      <c r="B670" s="38">
        <v>3325</v>
      </c>
      <c r="C670" s="38" t="s">
        <v>641</v>
      </c>
    </row>
    <row r="671" spans="1:3" x14ac:dyDescent="0.25">
      <c r="A671" s="37">
        <f t="shared" si="10"/>
        <v>670</v>
      </c>
      <c r="B671" s="38">
        <v>33251</v>
      </c>
      <c r="C671" s="38" t="s">
        <v>641</v>
      </c>
    </row>
    <row r="672" spans="1:3" x14ac:dyDescent="0.25">
      <c r="A672" s="37">
        <f t="shared" si="10"/>
        <v>671</v>
      </c>
      <c r="B672" s="38">
        <v>332510</v>
      </c>
      <c r="C672" s="38" t="s">
        <v>641</v>
      </c>
    </row>
    <row r="673" spans="1:3" x14ac:dyDescent="0.25">
      <c r="A673" s="37">
        <f t="shared" si="10"/>
        <v>672</v>
      </c>
      <c r="B673" s="38">
        <v>3326</v>
      </c>
      <c r="C673" s="38" t="s">
        <v>642</v>
      </c>
    </row>
    <row r="674" spans="1:3" x14ac:dyDescent="0.25">
      <c r="A674" s="37">
        <f t="shared" si="10"/>
        <v>673</v>
      </c>
      <c r="B674" s="38">
        <v>33261</v>
      </c>
      <c r="C674" s="38" t="s">
        <v>642</v>
      </c>
    </row>
    <row r="675" spans="1:3" x14ac:dyDescent="0.25">
      <c r="A675" s="37">
        <f t="shared" si="10"/>
        <v>674</v>
      </c>
      <c r="B675" s="38">
        <v>332613</v>
      </c>
      <c r="C675" s="38" t="s">
        <v>643</v>
      </c>
    </row>
    <row r="676" spans="1:3" x14ac:dyDescent="0.25">
      <c r="A676" s="37">
        <f t="shared" si="10"/>
        <v>675</v>
      </c>
      <c r="B676" s="38">
        <v>332618</v>
      </c>
      <c r="C676" s="38" t="s">
        <v>644</v>
      </c>
    </row>
    <row r="677" spans="1:3" x14ac:dyDescent="0.25">
      <c r="A677" s="37">
        <f t="shared" si="10"/>
        <v>676</v>
      </c>
      <c r="B677" s="38">
        <v>3327</v>
      </c>
      <c r="C677" s="38" t="s">
        <v>645</v>
      </c>
    </row>
    <row r="678" spans="1:3" x14ac:dyDescent="0.25">
      <c r="A678" s="37">
        <f t="shared" si="10"/>
        <v>677</v>
      </c>
      <c r="B678" s="38">
        <v>33271</v>
      </c>
      <c r="C678" s="38" t="s">
        <v>646</v>
      </c>
    </row>
    <row r="679" spans="1:3" x14ac:dyDescent="0.25">
      <c r="A679" s="37">
        <f t="shared" si="10"/>
        <v>678</v>
      </c>
      <c r="B679" s="38">
        <v>332710</v>
      </c>
      <c r="C679" s="38" t="s">
        <v>646</v>
      </c>
    </row>
    <row r="680" spans="1:3" x14ac:dyDescent="0.25">
      <c r="A680" s="37">
        <f t="shared" si="10"/>
        <v>679</v>
      </c>
      <c r="B680" s="38">
        <v>33272</v>
      </c>
      <c r="C680" s="38" t="s">
        <v>647</v>
      </c>
    </row>
    <row r="681" spans="1:3" x14ac:dyDescent="0.25">
      <c r="A681" s="37">
        <f t="shared" si="10"/>
        <v>680</v>
      </c>
      <c r="B681" s="38">
        <v>332721</v>
      </c>
      <c r="C681" s="38" t="s">
        <v>648</v>
      </c>
    </row>
    <row r="682" spans="1:3" x14ac:dyDescent="0.25">
      <c r="A682" s="37">
        <f t="shared" si="10"/>
        <v>681</v>
      </c>
      <c r="B682" s="38">
        <v>332722</v>
      </c>
      <c r="C682" s="38" t="s">
        <v>649</v>
      </c>
    </row>
    <row r="683" spans="1:3" x14ac:dyDescent="0.25">
      <c r="A683" s="37">
        <f t="shared" si="10"/>
        <v>682</v>
      </c>
      <c r="B683" s="38">
        <v>3328</v>
      </c>
      <c r="C683" s="38" t="s">
        <v>650</v>
      </c>
    </row>
    <row r="684" spans="1:3" x14ac:dyDescent="0.25">
      <c r="A684" s="37">
        <f t="shared" si="10"/>
        <v>683</v>
      </c>
      <c r="B684" s="38">
        <v>33281</v>
      </c>
      <c r="C684" s="38" t="s">
        <v>650</v>
      </c>
    </row>
    <row r="685" spans="1:3" x14ac:dyDescent="0.25">
      <c r="A685" s="37">
        <f t="shared" si="10"/>
        <v>684</v>
      </c>
      <c r="B685" s="38">
        <v>332811</v>
      </c>
      <c r="C685" s="38" t="s">
        <v>651</v>
      </c>
    </row>
    <row r="686" spans="1:3" ht="25.5" x14ac:dyDescent="0.25">
      <c r="A686" s="37">
        <f t="shared" si="10"/>
        <v>685</v>
      </c>
      <c r="B686" s="38">
        <v>332812</v>
      </c>
      <c r="C686" s="38" t="s">
        <v>652</v>
      </c>
    </row>
    <row r="687" spans="1:3" x14ac:dyDescent="0.25">
      <c r="A687" s="37">
        <f t="shared" si="10"/>
        <v>686</v>
      </c>
      <c r="B687" s="38">
        <v>332813</v>
      </c>
      <c r="C687" s="38" t="s">
        <v>653</v>
      </c>
    </row>
    <row r="688" spans="1:3" x14ac:dyDescent="0.25">
      <c r="A688" s="37">
        <f t="shared" si="10"/>
        <v>687</v>
      </c>
      <c r="B688" s="38">
        <v>3329</v>
      </c>
      <c r="C688" s="38" t="s">
        <v>654</v>
      </c>
    </row>
    <row r="689" spans="1:3" x14ac:dyDescent="0.25">
      <c r="A689" s="37">
        <f t="shared" si="10"/>
        <v>688</v>
      </c>
      <c r="B689" s="38">
        <v>33291</v>
      </c>
      <c r="C689" s="38" t="s">
        <v>655</v>
      </c>
    </row>
    <row r="690" spans="1:3" x14ac:dyDescent="0.25">
      <c r="A690" s="37">
        <f t="shared" si="10"/>
        <v>689</v>
      </c>
      <c r="B690" s="38">
        <v>332911</v>
      </c>
      <c r="C690" s="38" t="s">
        <v>656</v>
      </c>
    </row>
    <row r="691" spans="1:3" x14ac:dyDescent="0.25">
      <c r="A691" s="37">
        <f t="shared" si="10"/>
        <v>690</v>
      </c>
      <c r="B691" s="38">
        <v>332912</v>
      </c>
      <c r="C691" s="38" t="s">
        <v>657</v>
      </c>
    </row>
    <row r="692" spans="1:3" x14ac:dyDescent="0.25">
      <c r="A692" s="37">
        <f t="shared" si="10"/>
        <v>691</v>
      </c>
      <c r="B692" s="38">
        <v>332913</v>
      </c>
      <c r="C692" s="38" t="s">
        <v>658</v>
      </c>
    </row>
    <row r="693" spans="1:3" x14ac:dyDescent="0.25">
      <c r="A693" s="37">
        <f t="shared" si="10"/>
        <v>692</v>
      </c>
      <c r="B693" s="38">
        <v>332919</v>
      </c>
      <c r="C693" s="38" t="s">
        <v>659</v>
      </c>
    </row>
    <row r="694" spans="1:3" x14ac:dyDescent="0.25">
      <c r="A694" s="37">
        <f t="shared" si="10"/>
        <v>693</v>
      </c>
      <c r="B694" s="38">
        <v>33299</v>
      </c>
      <c r="C694" s="38" t="s">
        <v>660</v>
      </c>
    </row>
    <row r="695" spans="1:3" x14ac:dyDescent="0.25">
      <c r="A695" s="37">
        <f t="shared" si="10"/>
        <v>694</v>
      </c>
      <c r="B695" s="38">
        <v>332991</v>
      </c>
      <c r="C695" s="38" t="s">
        <v>661</v>
      </c>
    </row>
    <row r="696" spans="1:3" x14ac:dyDescent="0.25">
      <c r="A696" s="37">
        <f t="shared" si="10"/>
        <v>695</v>
      </c>
      <c r="B696" s="38">
        <v>332992</v>
      </c>
      <c r="C696" s="38" t="s">
        <v>662</v>
      </c>
    </row>
    <row r="697" spans="1:3" x14ac:dyDescent="0.25">
      <c r="A697" s="37">
        <f t="shared" si="10"/>
        <v>696</v>
      </c>
      <c r="B697" s="38">
        <v>332993</v>
      </c>
      <c r="C697" s="38" t="s">
        <v>663</v>
      </c>
    </row>
    <row r="698" spans="1:3" x14ac:dyDescent="0.25">
      <c r="A698" s="37">
        <f t="shared" si="10"/>
        <v>697</v>
      </c>
      <c r="B698" s="38">
        <v>332994</v>
      </c>
      <c r="C698" s="38" t="s">
        <v>664</v>
      </c>
    </row>
    <row r="699" spans="1:3" x14ac:dyDescent="0.25">
      <c r="A699" s="37">
        <f t="shared" si="10"/>
        <v>698</v>
      </c>
      <c r="B699" s="38">
        <v>332996</v>
      </c>
      <c r="C699" s="38" t="s">
        <v>665</v>
      </c>
    </row>
    <row r="700" spans="1:3" x14ac:dyDescent="0.25">
      <c r="A700" s="37">
        <f t="shared" si="10"/>
        <v>699</v>
      </c>
      <c r="B700" s="38">
        <v>332999</v>
      </c>
      <c r="C700" s="38" t="s">
        <v>666</v>
      </c>
    </row>
    <row r="701" spans="1:3" x14ac:dyDescent="0.25">
      <c r="A701" s="37">
        <f t="shared" si="10"/>
        <v>700</v>
      </c>
      <c r="B701" s="38">
        <v>333</v>
      </c>
      <c r="C701" s="38" t="s">
        <v>667</v>
      </c>
    </row>
    <row r="702" spans="1:3" x14ac:dyDescent="0.25">
      <c r="A702" s="37">
        <f t="shared" si="10"/>
        <v>701</v>
      </c>
      <c r="B702" s="38">
        <v>3331</v>
      </c>
      <c r="C702" s="38" t="s">
        <v>668</v>
      </c>
    </row>
    <row r="703" spans="1:3" x14ac:dyDescent="0.25">
      <c r="A703" s="37">
        <f t="shared" si="10"/>
        <v>702</v>
      </c>
      <c r="B703" s="38">
        <v>33311</v>
      </c>
      <c r="C703" s="38" t="s">
        <v>669</v>
      </c>
    </row>
    <row r="704" spans="1:3" x14ac:dyDescent="0.25">
      <c r="A704" s="37">
        <f t="shared" si="10"/>
        <v>703</v>
      </c>
      <c r="B704" s="38">
        <v>333111</v>
      </c>
      <c r="C704" s="38" t="s">
        <v>670</v>
      </c>
    </row>
    <row r="705" spans="1:3" x14ac:dyDescent="0.25">
      <c r="A705" s="37">
        <f t="shared" si="10"/>
        <v>704</v>
      </c>
      <c r="B705" s="38">
        <v>333112</v>
      </c>
      <c r="C705" s="38" t="s">
        <v>671</v>
      </c>
    </row>
    <row r="706" spans="1:3" x14ac:dyDescent="0.25">
      <c r="A706" s="37">
        <f t="shared" si="10"/>
        <v>705</v>
      </c>
      <c r="B706" s="38">
        <v>33312</v>
      </c>
      <c r="C706" s="38" t="s">
        <v>672</v>
      </c>
    </row>
    <row r="707" spans="1:3" x14ac:dyDescent="0.25">
      <c r="A707" s="37">
        <f t="shared" si="10"/>
        <v>706</v>
      </c>
      <c r="B707" s="38">
        <v>333120</v>
      </c>
      <c r="C707" s="38" t="s">
        <v>672</v>
      </c>
    </row>
    <row r="708" spans="1:3" x14ac:dyDescent="0.25">
      <c r="A708" s="37">
        <f t="shared" ref="A708:A771" si="11">A707+1</f>
        <v>707</v>
      </c>
      <c r="B708" s="38">
        <v>33313</v>
      </c>
      <c r="C708" s="38" t="s">
        <v>673</v>
      </c>
    </row>
    <row r="709" spans="1:3" x14ac:dyDescent="0.25">
      <c r="A709" s="37">
        <f t="shared" si="11"/>
        <v>708</v>
      </c>
      <c r="B709" s="38">
        <v>333131</v>
      </c>
      <c r="C709" s="38" t="s">
        <v>674</v>
      </c>
    </row>
    <row r="710" spans="1:3" x14ac:dyDescent="0.25">
      <c r="A710" s="37">
        <f t="shared" si="11"/>
        <v>709</v>
      </c>
      <c r="B710" s="38">
        <v>333132</v>
      </c>
      <c r="C710" s="38" t="s">
        <v>675</v>
      </c>
    </row>
    <row r="711" spans="1:3" x14ac:dyDescent="0.25">
      <c r="A711" s="37">
        <f t="shared" si="11"/>
        <v>710</v>
      </c>
      <c r="B711" s="38">
        <v>3332</v>
      </c>
      <c r="C711" s="38" t="s">
        <v>676</v>
      </c>
    </row>
    <row r="712" spans="1:3" x14ac:dyDescent="0.25">
      <c r="A712" s="37">
        <f t="shared" si="11"/>
        <v>711</v>
      </c>
      <c r="B712" s="38">
        <v>33324</v>
      </c>
      <c r="C712" s="38" t="s">
        <v>676</v>
      </c>
    </row>
    <row r="713" spans="1:3" x14ac:dyDescent="0.25">
      <c r="A713" s="37">
        <f t="shared" si="11"/>
        <v>712</v>
      </c>
      <c r="B713" s="38">
        <v>333241</v>
      </c>
      <c r="C713" s="38" t="s">
        <v>677</v>
      </c>
    </row>
    <row r="714" spans="1:3" x14ac:dyDescent="0.25">
      <c r="A714" s="37">
        <f t="shared" si="11"/>
        <v>713</v>
      </c>
      <c r="B714" s="38">
        <v>333242</v>
      </c>
      <c r="C714" s="38" t="s">
        <v>678</v>
      </c>
    </row>
    <row r="715" spans="1:3" x14ac:dyDescent="0.25">
      <c r="A715" s="37">
        <f t="shared" si="11"/>
        <v>714</v>
      </c>
      <c r="B715" s="38">
        <v>333243</v>
      </c>
      <c r="C715" s="38" t="s">
        <v>679</v>
      </c>
    </row>
    <row r="716" spans="1:3" x14ac:dyDescent="0.25">
      <c r="A716" s="37">
        <f t="shared" si="11"/>
        <v>715</v>
      </c>
      <c r="B716" s="38">
        <v>333244</v>
      </c>
      <c r="C716" s="38" t="s">
        <v>680</v>
      </c>
    </row>
    <row r="717" spans="1:3" x14ac:dyDescent="0.25">
      <c r="A717" s="37">
        <f t="shared" si="11"/>
        <v>716</v>
      </c>
      <c r="B717" s="38">
        <v>333249</v>
      </c>
      <c r="C717" s="38" t="s">
        <v>681</v>
      </c>
    </row>
    <row r="718" spans="1:3" x14ac:dyDescent="0.25">
      <c r="A718" s="37">
        <f t="shared" si="11"/>
        <v>717</v>
      </c>
      <c r="B718" s="38">
        <v>3333</v>
      </c>
      <c r="C718" s="38" t="s">
        <v>682</v>
      </c>
    </row>
    <row r="719" spans="1:3" x14ac:dyDescent="0.25">
      <c r="A719" s="37">
        <f t="shared" si="11"/>
        <v>718</v>
      </c>
      <c r="B719" s="38">
        <v>33331</v>
      </c>
      <c r="C719" s="38" t="s">
        <v>682</v>
      </c>
    </row>
    <row r="720" spans="1:3" x14ac:dyDescent="0.25">
      <c r="A720" s="37">
        <f t="shared" si="11"/>
        <v>719</v>
      </c>
      <c r="B720" s="38">
        <v>333314</v>
      </c>
      <c r="C720" s="38" t="s">
        <v>683</v>
      </c>
    </row>
    <row r="721" spans="1:3" x14ac:dyDescent="0.25">
      <c r="A721" s="37">
        <f t="shared" si="11"/>
        <v>720</v>
      </c>
      <c r="B721" s="38">
        <v>333316</v>
      </c>
      <c r="C721" s="38" t="s">
        <v>684</v>
      </c>
    </row>
    <row r="722" spans="1:3" x14ac:dyDescent="0.25">
      <c r="A722" s="37">
        <f t="shared" si="11"/>
        <v>721</v>
      </c>
      <c r="B722" s="38">
        <v>333318</v>
      </c>
      <c r="C722" s="38" t="s">
        <v>685</v>
      </c>
    </row>
    <row r="723" spans="1:3" ht="25.5" x14ac:dyDescent="0.25">
      <c r="A723" s="37">
        <f t="shared" si="11"/>
        <v>722</v>
      </c>
      <c r="B723" s="38">
        <v>3334</v>
      </c>
      <c r="C723" s="38" t="s">
        <v>686</v>
      </c>
    </row>
    <row r="724" spans="1:3" ht="25.5" x14ac:dyDescent="0.25">
      <c r="A724" s="37">
        <f t="shared" si="11"/>
        <v>723</v>
      </c>
      <c r="B724" s="38">
        <v>33341</v>
      </c>
      <c r="C724" s="38" t="s">
        <v>686</v>
      </c>
    </row>
    <row r="725" spans="1:3" ht="25.5" x14ac:dyDescent="0.25">
      <c r="A725" s="37">
        <f t="shared" si="11"/>
        <v>724</v>
      </c>
      <c r="B725" s="38">
        <v>333413</v>
      </c>
      <c r="C725" s="38" t="s">
        <v>687</v>
      </c>
    </row>
    <row r="726" spans="1:3" x14ac:dyDescent="0.25">
      <c r="A726" s="37">
        <f t="shared" si="11"/>
        <v>725</v>
      </c>
      <c r="B726" s="38">
        <v>333414</v>
      </c>
      <c r="C726" s="38" t="s">
        <v>688</v>
      </c>
    </row>
    <row r="727" spans="1:3" ht="25.5" x14ac:dyDescent="0.25">
      <c r="A727" s="37">
        <f t="shared" si="11"/>
        <v>726</v>
      </c>
      <c r="B727" s="38">
        <v>333415</v>
      </c>
      <c r="C727" s="38" t="s">
        <v>689</v>
      </c>
    </row>
    <row r="728" spans="1:3" x14ac:dyDescent="0.25">
      <c r="A728" s="37">
        <f t="shared" si="11"/>
        <v>727</v>
      </c>
      <c r="B728" s="38">
        <v>3335</v>
      </c>
      <c r="C728" s="38" t="s">
        <v>690</v>
      </c>
    </row>
    <row r="729" spans="1:3" x14ac:dyDescent="0.25">
      <c r="A729" s="37">
        <f t="shared" si="11"/>
        <v>728</v>
      </c>
      <c r="B729" s="38">
        <v>33351</v>
      </c>
      <c r="C729" s="38" t="s">
        <v>690</v>
      </c>
    </row>
    <row r="730" spans="1:3" x14ac:dyDescent="0.25">
      <c r="A730" s="37">
        <f t="shared" si="11"/>
        <v>729</v>
      </c>
      <c r="B730" s="38">
        <v>333511</v>
      </c>
      <c r="C730" s="38" t="s">
        <v>691</v>
      </c>
    </row>
    <row r="731" spans="1:3" x14ac:dyDescent="0.25">
      <c r="A731" s="37">
        <f t="shared" si="11"/>
        <v>730</v>
      </c>
      <c r="B731" s="38">
        <v>333514</v>
      </c>
      <c r="C731" s="38" t="s">
        <v>692</v>
      </c>
    </row>
    <row r="732" spans="1:3" x14ac:dyDescent="0.25">
      <c r="A732" s="37">
        <f t="shared" si="11"/>
        <v>731</v>
      </c>
      <c r="B732" s="38">
        <v>333515</v>
      </c>
      <c r="C732" s="38" t="s">
        <v>693</v>
      </c>
    </row>
    <row r="733" spans="1:3" x14ac:dyDescent="0.25">
      <c r="A733" s="37">
        <f t="shared" si="11"/>
        <v>732</v>
      </c>
      <c r="B733" s="38">
        <v>333517</v>
      </c>
      <c r="C733" s="38" t="s">
        <v>694</v>
      </c>
    </row>
    <row r="734" spans="1:3" x14ac:dyDescent="0.25">
      <c r="A734" s="37">
        <f t="shared" si="11"/>
        <v>733</v>
      </c>
      <c r="B734" s="38">
        <v>333519</v>
      </c>
      <c r="C734" s="38" t="s">
        <v>695</v>
      </c>
    </row>
    <row r="735" spans="1:3" x14ac:dyDescent="0.25">
      <c r="A735" s="37">
        <f t="shared" si="11"/>
        <v>734</v>
      </c>
      <c r="B735" s="38">
        <v>3336</v>
      </c>
      <c r="C735" s="38" t="s">
        <v>696</v>
      </c>
    </row>
    <row r="736" spans="1:3" x14ac:dyDescent="0.25">
      <c r="A736" s="37">
        <f t="shared" si="11"/>
        <v>735</v>
      </c>
      <c r="B736" s="38">
        <v>33361</v>
      </c>
      <c r="C736" s="38" t="s">
        <v>696</v>
      </c>
    </row>
    <row r="737" spans="1:3" x14ac:dyDescent="0.25">
      <c r="A737" s="37">
        <f t="shared" si="11"/>
        <v>736</v>
      </c>
      <c r="B737" s="38">
        <v>333611</v>
      </c>
      <c r="C737" s="38" t="s">
        <v>697</v>
      </c>
    </row>
    <row r="738" spans="1:3" x14ac:dyDescent="0.25">
      <c r="A738" s="37">
        <f t="shared" si="11"/>
        <v>737</v>
      </c>
      <c r="B738" s="38">
        <v>333612</v>
      </c>
      <c r="C738" s="38" t="s">
        <v>698</v>
      </c>
    </row>
    <row r="739" spans="1:3" x14ac:dyDescent="0.25">
      <c r="A739" s="37">
        <f t="shared" si="11"/>
        <v>738</v>
      </c>
      <c r="B739" s="38">
        <v>333613</v>
      </c>
      <c r="C739" s="38" t="s">
        <v>699</v>
      </c>
    </row>
    <row r="740" spans="1:3" x14ac:dyDescent="0.25">
      <c r="A740" s="37">
        <f t="shared" si="11"/>
        <v>739</v>
      </c>
      <c r="B740" s="38">
        <v>333618</v>
      </c>
      <c r="C740" s="38" t="s">
        <v>700</v>
      </c>
    </row>
    <row r="741" spans="1:3" x14ac:dyDescent="0.25">
      <c r="A741" s="37">
        <f t="shared" si="11"/>
        <v>740</v>
      </c>
      <c r="B741" s="38">
        <v>3339</v>
      </c>
      <c r="C741" s="38" t="s">
        <v>701</v>
      </c>
    </row>
    <row r="742" spans="1:3" x14ac:dyDescent="0.25">
      <c r="A742" s="37">
        <f t="shared" si="11"/>
        <v>741</v>
      </c>
      <c r="B742" s="38">
        <v>33391</v>
      </c>
      <c r="C742" s="38" t="s">
        <v>702</v>
      </c>
    </row>
    <row r="743" spans="1:3" x14ac:dyDescent="0.25">
      <c r="A743" s="37">
        <f t="shared" si="11"/>
        <v>742</v>
      </c>
      <c r="B743" s="38">
        <v>333911</v>
      </c>
      <c r="C743" s="38" t="s">
        <v>703</v>
      </c>
    </row>
    <row r="744" spans="1:3" x14ac:dyDescent="0.25">
      <c r="A744" s="37">
        <f t="shared" si="11"/>
        <v>743</v>
      </c>
      <c r="B744" s="38">
        <v>333912</v>
      </c>
      <c r="C744" s="38" t="s">
        <v>704</v>
      </c>
    </row>
    <row r="745" spans="1:3" x14ac:dyDescent="0.25">
      <c r="A745" s="37">
        <f t="shared" si="11"/>
        <v>744</v>
      </c>
      <c r="B745" s="38">
        <v>333913</v>
      </c>
      <c r="C745" s="38" t="s">
        <v>705</v>
      </c>
    </row>
    <row r="746" spans="1:3" x14ac:dyDescent="0.25">
      <c r="A746" s="37">
        <f t="shared" si="11"/>
        <v>745</v>
      </c>
      <c r="B746" s="38">
        <v>33392</v>
      </c>
      <c r="C746" s="38" t="s">
        <v>706</v>
      </c>
    </row>
    <row r="747" spans="1:3" x14ac:dyDescent="0.25">
      <c r="A747" s="37">
        <f t="shared" si="11"/>
        <v>746</v>
      </c>
      <c r="B747" s="38">
        <v>333921</v>
      </c>
      <c r="C747" s="38" t="s">
        <v>707</v>
      </c>
    </row>
    <row r="748" spans="1:3" x14ac:dyDescent="0.25">
      <c r="A748" s="37">
        <f t="shared" si="11"/>
        <v>747</v>
      </c>
      <c r="B748" s="38">
        <v>333922</v>
      </c>
      <c r="C748" s="38" t="s">
        <v>708</v>
      </c>
    </row>
    <row r="749" spans="1:3" x14ac:dyDescent="0.25">
      <c r="A749" s="37">
        <f t="shared" si="11"/>
        <v>748</v>
      </c>
      <c r="B749" s="38">
        <v>333923</v>
      </c>
      <c r="C749" s="38" t="s">
        <v>709</v>
      </c>
    </row>
    <row r="750" spans="1:3" x14ac:dyDescent="0.25">
      <c r="A750" s="37">
        <f t="shared" si="11"/>
        <v>749</v>
      </c>
      <c r="B750" s="38">
        <v>333924</v>
      </c>
      <c r="C750" s="38" t="s">
        <v>710</v>
      </c>
    </row>
    <row r="751" spans="1:3" x14ac:dyDescent="0.25">
      <c r="A751" s="37">
        <f t="shared" si="11"/>
        <v>750</v>
      </c>
      <c r="B751" s="38">
        <v>33399</v>
      </c>
      <c r="C751" s="38" t="s">
        <v>711</v>
      </c>
    </row>
    <row r="752" spans="1:3" x14ac:dyDescent="0.25">
      <c r="A752" s="37">
        <f t="shared" si="11"/>
        <v>751</v>
      </c>
      <c r="B752" s="38">
        <v>333991</v>
      </c>
      <c r="C752" s="38" t="s">
        <v>712</v>
      </c>
    </row>
    <row r="753" spans="1:3" x14ac:dyDescent="0.25">
      <c r="A753" s="37">
        <f t="shared" si="11"/>
        <v>752</v>
      </c>
      <c r="B753" s="38">
        <v>333992</v>
      </c>
      <c r="C753" s="38" t="s">
        <v>713</v>
      </c>
    </row>
    <row r="754" spans="1:3" x14ac:dyDescent="0.25">
      <c r="A754" s="37">
        <f t="shared" si="11"/>
        <v>753</v>
      </c>
      <c r="B754" s="38">
        <v>333993</v>
      </c>
      <c r="C754" s="38" t="s">
        <v>714</v>
      </c>
    </row>
    <row r="755" spans="1:3" x14ac:dyDescent="0.25">
      <c r="A755" s="37">
        <f t="shared" si="11"/>
        <v>754</v>
      </c>
      <c r="B755" s="38">
        <v>333994</v>
      </c>
      <c r="C755" s="38" t="s">
        <v>715</v>
      </c>
    </row>
    <row r="756" spans="1:3" x14ac:dyDescent="0.25">
      <c r="A756" s="37">
        <f t="shared" si="11"/>
        <v>755</v>
      </c>
      <c r="B756" s="38">
        <v>333995</v>
      </c>
      <c r="C756" s="38" t="s">
        <v>716</v>
      </c>
    </row>
    <row r="757" spans="1:3" x14ac:dyDescent="0.25">
      <c r="A757" s="37">
        <f t="shared" si="11"/>
        <v>756</v>
      </c>
      <c r="B757" s="38">
        <v>333996</v>
      </c>
      <c r="C757" s="38" t="s">
        <v>717</v>
      </c>
    </row>
    <row r="758" spans="1:3" x14ac:dyDescent="0.25">
      <c r="A758" s="37">
        <f t="shared" si="11"/>
        <v>757</v>
      </c>
      <c r="B758" s="38">
        <v>333997</v>
      </c>
      <c r="C758" s="38" t="s">
        <v>718</v>
      </c>
    </row>
    <row r="759" spans="1:3" x14ac:dyDescent="0.25">
      <c r="A759" s="37">
        <f t="shared" si="11"/>
        <v>758</v>
      </c>
      <c r="B759" s="38">
        <v>333999</v>
      </c>
      <c r="C759" s="38" t="s">
        <v>719</v>
      </c>
    </row>
    <row r="760" spans="1:3" x14ac:dyDescent="0.25">
      <c r="A760" s="37">
        <f t="shared" si="11"/>
        <v>759</v>
      </c>
      <c r="B760" s="38">
        <v>334</v>
      </c>
      <c r="C760" s="38" t="s">
        <v>720</v>
      </c>
    </row>
    <row r="761" spans="1:3" x14ac:dyDescent="0.25">
      <c r="A761" s="37">
        <f t="shared" si="11"/>
        <v>760</v>
      </c>
      <c r="B761" s="38">
        <v>3341</v>
      </c>
      <c r="C761" s="38" t="s">
        <v>721</v>
      </c>
    </row>
    <row r="762" spans="1:3" x14ac:dyDescent="0.25">
      <c r="A762" s="37">
        <f t="shared" si="11"/>
        <v>761</v>
      </c>
      <c r="B762" s="38">
        <v>33411</v>
      </c>
      <c r="C762" s="38" t="s">
        <v>721</v>
      </c>
    </row>
    <row r="763" spans="1:3" x14ac:dyDescent="0.25">
      <c r="A763" s="37">
        <f t="shared" si="11"/>
        <v>762</v>
      </c>
      <c r="B763" s="38">
        <v>334111</v>
      </c>
      <c r="C763" s="38" t="s">
        <v>722</v>
      </c>
    </row>
    <row r="764" spans="1:3" x14ac:dyDescent="0.25">
      <c r="A764" s="37">
        <f t="shared" si="11"/>
        <v>763</v>
      </c>
      <c r="B764" s="38">
        <v>334112</v>
      </c>
      <c r="C764" s="38" t="s">
        <v>723</v>
      </c>
    </row>
    <row r="765" spans="1:3" x14ac:dyDescent="0.25">
      <c r="A765" s="37">
        <f t="shared" si="11"/>
        <v>764</v>
      </c>
      <c r="B765" s="38">
        <v>334118</v>
      </c>
      <c r="C765" s="38" t="s">
        <v>724</v>
      </c>
    </row>
    <row r="766" spans="1:3" x14ac:dyDescent="0.25">
      <c r="A766" s="37">
        <f t="shared" si="11"/>
        <v>765</v>
      </c>
      <c r="B766" s="38">
        <v>3342</v>
      </c>
      <c r="C766" s="38" t="s">
        <v>725</v>
      </c>
    </row>
    <row r="767" spans="1:3" x14ac:dyDescent="0.25">
      <c r="A767" s="37">
        <f t="shared" si="11"/>
        <v>766</v>
      </c>
      <c r="B767" s="38">
        <v>33421</v>
      </c>
      <c r="C767" s="38" t="s">
        <v>726</v>
      </c>
    </row>
    <row r="768" spans="1:3" x14ac:dyDescent="0.25">
      <c r="A768" s="37">
        <f t="shared" si="11"/>
        <v>767</v>
      </c>
      <c r="B768" s="38">
        <v>334210</v>
      </c>
      <c r="C768" s="38" t="s">
        <v>726</v>
      </c>
    </row>
    <row r="769" spans="1:3" ht="25.5" x14ac:dyDescent="0.25">
      <c r="A769" s="37">
        <f t="shared" si="11"/>
        <v>768</v>
      </c>
      <c r="B769" s="38">
        <v>33422</v>
      </c>
      <c r="C769" s="38" t="s">
        <v>727</v>
      </c>
    </row>
    <row r="770" spans="1:3" ht="25.5" x14ac:dyDescent="0.25">
      <c r="A770" s="37">
        <f t="shared" si="11"/>
        <v>769</v>
      </c>
      <c r="B770" s="38">
        <v>334220</v>
      </c>
      <c r="C770" s="38" t="s">
        <v>727</v>
      </c>
    </row>
    <row r="771" spans="1:3" x14ac:dyDescent="0.25">
      <c r="A771" s="37">
        <f t="shared" si="11"/>
        <v>770</v>
      </c>
      <c r="B771" s="38">
        <v>33429</v>
      </c>
      <c r="C771" s="38" t="s">
        <v>728</v>
      </c>
    </row>
    <row r="772" spans="1:3" x14ac:dyDescent="0.25">
      <c r="A772" s="37">
        <f t="shared" ref="A772:A835" si="12">A771+1</f>
        <v>771</v>
      </c>
      <c r="B772" s="38">
        <v>334290</v>
      </c>
      <c r="C772" s="38" t="s">
        <v>728</v>
      </c>
    </row>
    <row r="773" spans="1:3" x14ac:dyDescent="0.25">
      <c r="A773" s="37">
        <f t="shared" si="12"/>
        <v>772</v>
      </c>
      <c r="B773" s="38">
        <v>3343</v>
      </c>
      <c r="C773" s="38" t="s">
        <v>729</v>
      </c>
    </row>
    <row r="774" spans="1:3" x14ac:dyDescent="0.25">
      <c r="A774" s="37">
        <f t="shared" si="12"/>
        <v>773</v>
      </c>
      <c r="B774" s="38">
        <v>33431</v>
      </c>
      <c r="C774" s="38" t="s">
        <v>729</v>
      </c>
    </row>
    <row r="775" spans="1:3" x14ac:dyDescent="0.25">
      <c r="A775" s="37">
        <f t="shared" si="12"/>
        <v>774</v>
      </c>
      <c r="B775" s="38">
        <v>334310</v>
      </c>
      <c r="C775" s="38" t="s">
        <v>729</v>
      </c>
    </row>
    <row r="776" spans="1:3" x14ac:dyDescent="0.25">
      <c r="A776" s="37">
        <f t="shared" si="12"/>
        <v>775</v>
      </c>
      <c r="B776" s="38">
        <v>3344</v>
      </c>
      <c r="C776" s="38" t="s">
        <v>730</v>
      </c>
    </row>
    <row r="777" spans="1:3" x14ac:dyDescent="0.25">
      <c r="A777" s="37">
        <f t="shared" si="12"/>
        <v>776</v>
      </c>
      <c r="B777" s="38">
        <v>33441</v>
      </c>
      <c r="C777" s="38" t="s">
        <v>730</v>
      </c>
    </row>
    <row r="778" spans="1:3" x14ac:dyDescent="0.25">
      <c r="A778" s="37">
        <f t="shared" si="12"/>
        <v>777</v>
      </c>
      <c r="B778" s="38">
        <v>334412</v>
      </c>
      <c r="C778" s="38" t="s">
        <v>731</v>
      </c>
    </row>
    <row r="779" spans="1:3" x14ac:dyDescent="0.25">
      <c r="A779" s="37">
        <f t="shared" si="12"/>
        <v>778</v>
      </c>
      <c r="B779" s="38">
        <v>334413</v>
      </c>
      <c r="C779" s="38" t="s">
        <v>732</v>
      </c>
    </row>
    <row r="780" spans="1:3" x14ac:dyDescent="0.25">
      <c r="A780" s="37">
        <f t="shared" si="12"/>
        <v>779</v>
      </c>
      <c r="B780" s="38">
        <v>334416</v>
      </c>
      <c r="C780" s="38" t="s">
        <v>733</v>
      </c>
    </row>
    <row r="781" spans="1:3" x14ac:dyDescent="0.25">
      <c r="A781" s="37">
        <f t="shared" si="12"/>
        <v>780</v>
      </c>
      <c r="B781" s="38">
        <v>334417</v>
      </c>
      <c r="C781" s="38" t="s">
        <v>734</v>
      </c>
    </row>
    <row r="782" spans="1:3" x14ac:dyDescent="0.25">
      <c r="A782" s="37">
        <f t="shared" si="12"/>
        <v>781</v>
      </c>
      <c r="B782" s="38">
        <v>334418</v>
      </c>
      <c r="C782" s="38" t="s">
        <v>735</v>
      </c>
    </row>
    <row r="783" spans="1:3" x14ac:dyDescent="0.25">
      <c r="A783" s="37">
        <f t="shared" si="12"/>
        <v>782</v>
      </c>
      <c r="B783" s="38">
        <v>334419</v>
      </c>
      <c r="C783" s="38" t="s">
        <v>736</v>
      </c>
    </row>
    <row r="784" spans="1:3" x14ac:dyDescent="0.25">
      <c r="A784" s="37">
        <f t="shared" si="12"/>
        <v>783</v>
      </c>
      <c r="B784" s="38">
        <v>3345</v>
      </c>
      <c r="C784" s="38" t="s">
        <v>737</v>
      </c>
    </row>
    <row r="785" spans="1:3" x14ac:dyDescent="0.25">
      <c r="A785" s="37">
        <f t="shared" si="12"/>
        <v>784</v>
      </c>
      <c r="B785" s="38">
        <v>33451</v>
      </c>
      <c r="C785" s="38" t="s">
        <v>737</v>
      </c>
    </row>
    <row r="786" spans="1:3" x14ac:dyDescent="0.25">
      <c r="A786" s="37">
        <f t="shared" si="12"/>
        <v>785</v>
      </c>
      <c r="B786" s="38">
        <v>334510</v>
      </c>
      <c r="C786" s="38" t="s">
        <v>738</v>
      </c>
    </row>
    <row r="787" spans="1:3" ht="25.5" x14ac:dyDescent="0.25">
      <c r="A787" s="37">
        <f t="shared" si="12"/>
        <v>786</v>
      </c>
      <c r="B787" s="38">
        <v>334511</v>
      </c>
      <c r="C787" s="38" t="s">
        <v>739</v>
      </c>
    </row>
    <row r="788" spans="1:3" ht="25.5" x14ac:dyDescent="0.25">
      <c r="A788" s="37">
        <f t="shared" si="12"/>
        <v>787</v>
      </c>
      <c r="B788" s="38">
        <v>334512</v>
      </c>
      <c r="C788" s="38" t="s">
        <v>740</v>
      </c>
    </row>
    <row r="789" spans="1:3" ht="25.5" x14ac:dyDescent="0.25">
      <c r="A789" s="37">
        <f t="shared" si="12"/>
        <v>788</v>
      </c>
      <c r="B789" s="38">
        <v>334513</v>
      </c>
      <c r="C789" s="38" t="s">
        <v>741</v>
      </c>
    </row>
    <row r="790" spans="1:3" x14ac:dyDescent="0.25">
      <c r="A790" s="37">
        <f t="shared" si="12"/>
        <v>789</v>
      </c>
      <c r="B790" s="38">
        <v>334514</v>
      </c>
      <c r="C790" s="38" t="s">
        <v>742</v>
      </c>
    </row>
    <row r="791" spans="1:3" ht="25.5" x14ac:dyDescent="0.25">
      <c r="A791" s="37">
        <f t="shared" si="12"/>
        <v>790</v>
      </c>
      <c r="B791" s="38">
        <v>334515</v>
      </c>
      <c r="C791" s="38" t="s">
        <v>743</v>
      </c>
    </row>
    <row r="792" spans="1:3" x14ac:dyDescent="0.25">
      <c r="A792" s="37">
        <f t="shared" si="12"/>
        <v>791</v>
      </c>
      <c r="B792" s="38">
        <v>334516</v>
      </c>
      <c r="C792" s="38" t="s">
        <v>744</v>
      </c>
    </row>
    <row r="793" spans="1:3" x14ac:dyDescent="0.25">
      <c r="A793" s="37">
        <f t="shared" si="12"/>
        <v>792</v>
      </c>
      <c r="B793" s="38">
        <v>334517</v>
      </c>
      <c r="C793" s="38" t="s">
        <v>745</v>
      </c>
    </row>
    <row r="794" spans="1:3" x14ac:dyDescent="0.25">
      <c r="A794" s="37">
        <f t="shared" si="12"/>
        <v>793</v>
      </c>
      <c r="B794" s="38">
        <v>334519</v>
      </c>
      <c r="C794" s="38" t="s">
        <v>746</v>
      </c>
    </row>
    <row r="795" spans="1:3" x14ac:dyDescent="0.25">
      <c r="A795" s="37">
        <f t="shared" si="12"/>
        <v>794</v>
      </c>
      <c r="B795" s="38">
        <v>3346</v>
      </c>
      <c r="C795" s="38" t="s">
        <v>747</v>
      </c>
    </row>
    <row r="796" spans="1:3" x14ac:dyDescent="0.25">
      <c r="A796" s="37">
        <f t="shared" si="12"/>
        <v>795</v>
      </c>
      <c r="B796" s="38">
        <v>33461</v>
      </c>
      <c r="C796" s="38" t="s">
        <v>747</v>
      </c>
    </row>
    <row r="797" spans="1:3" x14ac:dyDescent="0.25">
      <c r="A797" s="37">
        <f t="shared" si="12"/>
        <v>796</v>
      </c>
      <c r="B797" s="38">
        <v>334613</v>
      </c>
      <c r="C797" s="38" t="s">
        <v>748</v>
      </c>
    </row>
    <row r="798" spans="1:3" x14ac:dyDescent="0.25">
      <c r="A798" s="37">
        <f t="shared" si="12"/>
        <v>797</v>
      </c>
      <c r="B798" s="38">
        <v>334614</v>
      </c>
      <c r="C798" s="38" t="s">
        <v>749</v>
      </c>
    </row>
    <row r="799" spans="1:3" x14ac:dyDescent="0.25">
      <c r="A799" s="37">
        <f t="shared" si="12"/>
        <v>798</v>
      </c>
      <c r="B799" s="38">
        <v>335</v>
      </c>
      <c r="C799" s="38" t="s">
        <v>750</v>
      </c>
    </row>
    <row r="800" spans="1:3" x14ac:dyDescent="0.25">
      <c r="A800" s="37">
        <f t="shared" si="12"/>
        <v>799</v>
      </c>
      <c r="B800" s="38">
        <v>3351</v>
      </c>
      <c r="C800" s="38" t="s">
        <v>751</v>
      </c>
    </row>
    <row r="801" spans="1:3" x14ac:dyDescent="0.25">
      <c r="A801" s="37">
        <f t="shared" si="12"/>
        <v>800</v>
      </c>
      <c r="B801" s="38">
        <v>33511</v>
      </c>
      <c r="C801" s="38" t="s">
        <v>752</v>
      </c>
    </row>
    <row r="802" spans="1:3" x14ac:dyDescent="0.25">
      <c r="A802" s="37">
        <f t="shared" si="12"/>
        <v>801</v>
      </c>
      <c r="B802" s="38">
        <v>335110</v>
      </c>
      <c r="C802" s="38" t="s">
        <v>752</v>
      </c>
    </row>
    <row r="803" spans="1:3" x14ac:dyDescent="0.25">
      <c r="A803" s="37">
        <f t="shared" si="12"/>
        <v>802</v>
      </c>
      <c r="B803" s="38">
        <v>33512</v>
      </c>
      <c r="C803" s="38" t="s">
        <v>753</v>
      </c>
    </row>
    <row r="804" spans="1:3" x14ac:dyDescent="0.25">
      <c r="A804" s="37">
        <f t="shared" si="12"/>
        <v>803</v>
      </c>
      <c r="B804" s="38">
        <v>335121</v>
      </c>
      <c r="C804" s="38" t="s">
        <v>754</v>
      </c>
    </row>
    <row r="805" spans="1:3" x14ac:dyDescent="0.25">
      <c r="A805" s="37">
        <f t="shared" si="12"/>
        <v>804</v>
      </c>
      <c r="B805" s="38">
        <v>335122</v>
      </c>
      <c r="C805" s="38" t="s">
        <v>755</v>
      </c>
    </row>
    <row r="806" spans="1:3" x14ac:dyDescent="0.25">
      <c r="A806" s="37">
        <f t="shared" si="12"/>
        <v>805</v>
      </c>
      <c r="B806" s="38">
        <v>335129</v>
      </c>
      <c r="C806" s="38" t="s">
        <v>756</v>
      </c>
    </row>
    <row r="807" spans="1:3" x14ac:dyDescent="0.25">
      <c r="A807" s="37">
        <f t="shared" si="12"/>
        <v>806</v>
      </c>
      <c r="B807" s="38">
        <v>3352</v>
      </c>
      <c r="C807" s="38" t="s">
        <v>757</v>
      </c>
    </row>
    <row r="808" spans="1:3" x14ac:dyDescent="0.25">
      <c r="A808" s="37">
        <f t="shared" si="12"/>
        <v>807</v>
      </c>
      <c r="B808" s="38">
        <v>33521</v>
      </c>
      <c r="C808" s="38" t="s">
        <v>758</v>
      </c>
    </row>
    <row r="809" spans="1:3" x14ac:dyDescent="0.25">
      <c r="A809" s="37">
        <f t="shared" si="12"/>
        <v>808</v>
      </c>
      <c r="B809" s="38">
        <v>335210</v>
      </c>
      <c r="C809" s="38" t="s">
        <v>758</v>
      </c>
    </row>
    <row r="810" spans="1:3" x14ac:dyDescent="0.25">
      <c r="A810" s="37">
        <f t="shared" si="12"/>
        <v>809</v>
      </c>
      <c r="B810" s="38">
        <v>33522</v>
      </c>
      <c r="C810" s="38" t="s">
        <v>759</v>
      </c>
    </row>
    <row r="811" spans="1:3" x14ac:dyDescent="0.25">
      <c r="A811" s="37">
        <f t="shared" si="12"/>
        <v>810</v>
      </c>
      <c r="B811" s="38">
        <v>335221</v>
      </c>
      <c r="C811" s="38" t="s">
        <v>760</v>
      </c>
    </row>
    <row r="812" spans="1:3" x14ac:dyDescent="0.25">
      <c r="A812" s="37">
        <f t="shared" si="12"/>
        <v>811</v>
      </c>
      <c r="B812" s="38">
        <v>335222</v>
      </c>
      <c r="C812" s="38" t="s">
        <v>761</v>
      </c>
    </row>
    <row r="813" spans="1:3" x14ac:dyDescent="0.25">
      <c r="A813" s="37">
        <f t="shared" si="12"/>
        <v>812</v>
      </c>
      <c r="B813" s="38">
        <v>335224</v>
      </c>
      <c r="C813" s="38" t="s">
        <v>762</v>
      </c>
    </row>
    <row r="814" spans="1:3" x14ac:dyDescent="0.25">
      <c r="A814" s="37">
        <f t="shared" si="12"/>
        <v>813</v>
      </c>
      <c r="B814" s="38">
        <v>335228</v>
      </c>
      <c r="C814" s="38" t="s">
        <v>763</v>
      </c>
    </row>
    <row r="815" spans="1:3" x14ac:dyDescent="0.25">
      <c r="A815" s="37">
        <f t="shared" si="12"/>
        <v>814</v>
      </c>
      <c r="B815" s="38">
        <v>3353</v>
      </c>
      <c r="C815" s="38" t="s">
        <v>764</v>
      </c>
    </row>
    <row r="816" spans="1:3" x14ac:dyDescent="0.25">
      <c r="A816" s="37">
        <f t="shared" si="12"/>
        <v>815</v>
      </c>
      <c r="B816" s="38">
        <v>33531</v>
      </c>
      <c r="C816" s="38" t="s">
        <v>764</v>
      </c>
    </row>
    <row r="817" spans="1:3" x14ac:dyDescent="0.25">
      <c r="A817" s="37">
        <f t="shared" si="12"/>
        <v>816</v>
      </c>
      <c r="B817" s="38">
        <v>335311</v>
      </c>
      <c r="C817" s="38" t="s">
        <v>765</v>
      </c>
    </row>
    <row r="818" spans="1:3" x14ac:dyDescent="0.25">
      <c r="A818" s="37">
        <f t="shared" si="12"/>
        <v>817</v>
      </c>
      <c r="B818" s="38">
        <v>335312</v>
      </c>
      <c r="C818" s="38" t="s">
        <v>766</v>
      </c>
    </row>
    <row r="819" spans="1:3" x14ac:dyDescent="0.25">
      <c r="A819" s="37">
        <f t="shared" si="12"/>
        <v>818</v>
      </c>
      <c r="B819" s="38">
        <v>335313</v>
      </c>
      <c r="C819" s="38" t="s">
        <v>767</v>
      </c>
    </row>
    <row r="820" spans="1:3" x14ac:dyDescent="0.25">
      <c r="A820" s="37">
        <f t="shared" si="12"/>
        <v>819</v>
      </c>
      <c r="B820" s="38">
        <v>335314</v>
      </c>
      <c r="C820" s="38" t="s">
        <v>768</v>
      </c>
    </row>
    <row r="821" spans="1:3" x14ac:dyDescent="0.25">
      <c r="A821" s="37">
        <f t="shared" si="12"/>
        <v>820</v>
      </c>
      <c r="B821" s="38">
        <v>3359</v>
      </c>
      <c r="C821" s="38" t="s">
        <v>769</v>
      </c>
    </row>
    <row r="822" spans="1:3" x14ac:dyDescent="0.25">
      <c r="A822" s="37">
        <f t="shared" si="12"/>
        <v>821</v>
      </c>
      <c r="B822" s="38">
        <v>33591</v>
      </c>
      <c r="C822" s="38" t="s">
        <v>770</v>
      </c>
    </row>
    <row r="823" spans="1:3" x14ac:dyDescent="0.25">
      <c r="A823" s="37">
        <f t="shared" si="12"/>
        <v>822</v>
      </c>
      <c r="B823" s="38">
        <v>335911</v>
      </c>
      <c r="C823" s="38" t="s">
        <v>771</v>
      </c>
    </row>
    <row r="824" spans="1:3" x14ac:dyDescent="0.25">
      <c r="A824" s="37">
        <f t="shared" si="12"/>
        <v>823</v>
      </c>
      <c r="B824" s="38">
        <v>335912</v>
      </c>
      <c r="C824" s="38" t="s">
        <v>772</v>
      </c>
    </row>
    <row r="825" spans="1:3" x14ac:dyDescent="0.25">
      <c r="A825" s="37">
        <f t="shared" si="12"/>
        <v>824</v>
      </c>
      <c r="B825" s="38">
        <v>33592</v>
      </c>
      <c r="C825" s="38" t="s">
        <v>773</v>
      </c>
    </row>
    <row r="826" spans="1:3" x14ac:dyDescent="0.25">
      <c r="A826" s="37">
        <f t="shared" si="12"/>
        <v>825</v>
      </c>
      <c r="B826" s="38">
        <v>335921</v>
      </c>
      <c r="C826" s="38" t="s">
        <v>774</v>
      </c>
    </row>
    <row r="827" spans="1:3" x14ac:dyDescent="0.25">
      <c r="A827" s="37">
        <f t="shared" si="12"/>
        <v>826</v>
      </c>
      <c r="B827" s="38">
        <v>335929</v>
      </c>
      <c r="C827" s="38" t="s">
        <v>775</v>
      </c>
    </row>
    <row r="828" spans="1:3" x14ac:dyDescent="0.25">
      <c r="A828" s="37">
        <f t="shared" si="12"/>
        <v>827</v>
      </c>
      <c r="B828" s="38">
        <v>33593</v>
      </c>
      <c r="C828" s="38" t="s">
        <v>776</v>
      </c>
    </row>
    <row r="829" spans="1:3" x14ac:dyDescent="0.25">
      <c r="A829" s="37">
        <f t="shared" si="12"/>
        <v>828</v>
      </c>
      <c r="B829" s="38">
        <v>335931</v>
      </c>
      <c r="C829" s="38" t="s">
        <v>777</v>
      </c>
    </row>
    <row r="830" spans="1:3" x14ac:dyDescent="0.25">
      <c r="A830" s="37">
        <f t="shared" si="12"/>
        <v>829</v>
      </c>
      <c r="B830" s="38">
        <v>335932</v>
      </c>
      <c r="C830" s="38" t="s">
        <v>778</v>
      </c>
    </row>
    <row r="831" spans="1:3" x14ac:dyDescent="0.25">
      <c r="A831" s="37">
        <f t="shared" si="12"/>
        <v>830</v>
      </c>
      <c r="B831" s="38">
        <v>33599</v>
      </c>
      <c r="C831" s="38" t="s">
        <v>779</v>
      </c>
    </row>
    <row r="832" spans="1:3" x14ac:dyDescent="0.25">
      <c r="A832" s="37">
        <f t="shared" si="12"/>
        <v>831</v>
      </c>
      <c r="B832" s="38">
        <v>335991</v>
      </c>
      <c r="C832" s="38" t="s">
        <v>780</v>
      </c>
    </row>
    <row r="833" spans="1:3" x14ac:dyDescent="0.25">
      <c r="A833" s="37">
        <f t="shared" si="12"/>
        <v>832</v>
      </c>
      <c r="B833" s="38">
        <v>335999</v>
      </c>
      <c r="C833" s="38" t="s">
        <v>781</v>
      </c>
    </row>
    <row r="834" spans="1:3" x14ac:dyDescent="0.25">
      <c r="A834" s="37">
        <f t="shared" si="12"/>
        <v>833</v>
      </c>
      <c r="B834" s="38">
        <v>336</v>
      </c>
      <c r="C834" s="38" t="s">
        <v>782</v>
      </c>
    </row>
    <row r="835" spans="1:3" x14ac:dyDescent="0.25">
      <c r="A835" s="37">
        <f t="shared" si="12"/>
        <v>834</v>
      </c>
      <c r="B835" s="38">
        <v>3361</v>
      </c>
      <c r="C835" s="38" t="s">
        <v>783</v>
      </c>
    </row>
    <row r="836" spans="1:3" x14ac:dyDescent="0.25">
      <c r="A836" s="37">
        <f t="shared" ref="A836:A899" si="13">A835+1</f>
        <v>835</v>
      </c>
      <c r="B836" s="38">
        <v>33611</v>
      </c>
      <c r="C836" s="38" t="s">
        <v>784</v>
      </c>
    </row>
    <row r="837" spans="1:3" x14ac:dyDescent="0.25">
      <c r="A837" s="37">
        <f t="shared" si="13"/>
        <v>836</v>
      </c>
      <c r="B837" s="38">
        <v>336111</v>
      </c>
      <c r="C837" s="38" t="s">
        <v>785</v>
      </c>
    </row>
    <row r="838" spans="1:3" x14ac:dyDescent="0.25">
      <c r="A838" s="37">
        <f t="shared" si="13"/>
        <v>837</v>
      </c>
      <c r="B838" s="38">
        <v>336112</v>
      </c>
      <c r="C838" s="38" t="s">
        <v>786</v>
      </c>
    </row>
    <row r="839" spans="1:3" x14ac:dyDescent="0.25">
      <c r="A839" s="37">
        <f t="shared" si="13"/>
        <v>838</v>
      </c>
      <c r="B839" s="38">
        <v>33612</v>
      </c>
      <c r="C839" s="38" t="s">
        <v>787</v>
      </c>
    </row>
    <row r="840" spans="1:3" x14ac:dyDescent="0.25">
      <c r="A840" s="37">
        <f t="shared" si="13"/>
        <v>839</v>
      </c>
      <c r="B840" s="38">
        <v>336120</v>
      </c>
      <c r="C840" s="38" t="s">
        <v>787</v>
      </c>
    </row>
    <row r="841" spans="1:3" x14ac:dyDescent="0.25">
      <c r="A841" s="37">
        <f t="shared" si="13"/>
        <v>840</v>
      </c>
      <c r="B841" s="38">
        <v>3362</v>
      </c>
      <c r="C841" s="38" t="s">
        <v>788</v>
      </c>
    </row>
    <row r="842" spans="1:3" x14ac:dyDescent="0.25">
      <c r="A842" s="37">
        <f t="shared" si="13"/>
        <v>841</v>
      </c>
      <c r="B842" s="38">
        <v>33621</v>
      </c>
      <c r="C842" s="38" t="s">
        <v>788</v>
      </c>
    </row>
    <row r="843" spans="1:3" x14ac:dyDescent="0.25">
      <c r="A843" s="37">
        <f t="shared" si="13"/>
        <v>842</v>
      </c>
      <c r="B843" s="38">
        <v>336211</v>
      </c>
      <c r="C843" s="38" t="s">
        <v>789</v>
      </c>
    </row>
    <row r="844" spans="1:3" x14ac:dyDescent="0.25">
      <c r="A844" s="37">
        <f t="shared" si="13"/>
        <v>843</v>
      </c>
      <c r="B844" s="38">
        <v>336212</v>
      </c>
      <c r="C844" s="38" t="s">
        <v>790</v>
      </c>
    </row>
    <row r="845" spans="1:3" x14ac:dyDescent="0.25">
      <c r="A845" s="37">
        <f t="shared" si="13"/>
        <v>844</v>
      </c>
      <c r="B845" s="38">
        <v>336213</v>
      </c>
      <c r="C845" s="38" t="s">
        <v>791</v>
      </c>
    </row>
    <row r="846" spans="1:3" x14ac:dyDescent="0.25">
      <c r="A846" s="37">
        <f t="shared" si="13"/>
        <v>845</v>
      </c>
      <c r="B846" s="38">
        <v>336214</v>
      </c>
      <c r="C846" s="38" t="s">
        <v>792</v>
      </c>
    </row>
    <row r="847" spans="1:3" x14ac:dyDescent="0.25">
      <c r="A847" s="37">
        <f t="shared" si="13"/>
        <v>846</v>
      </c>
      <c r="B847" s="38">
        <v>3363</v>
      </c>
      <c r="C847" s="38" t="s">
        <v>793</v>
      </c>
    </row>
    <row r="848" spans="1:3" x14ac:dyDescent="0.25">
      <c r="A848" s="37">
        <f t="shared" si="13"/>
        <v>847</v>
      </c>
      <c r="B848" s="38">
        <v>33631</v>
      </c>
      <c r="C848" s="38" t="s">
        <v>794</v>
      </c>
    </row>
    <row r="849" spans="1:3" x14ac:dyDescent="0.25">
      <c r="A849" s="37">
        <f t="shared" si="13"/>
        <v>848</v>
      </c>
      <c r="B849" s="38">
        <v>336310</v>
      </c>
      <c r="C849" s="38" t="s">
        <v>794</v>
      </c>
    </row>
    <row r="850" spans="1:3" x14ac:dyDescent="0.25">
      <c r="A850" s="37">
        <f t="shared" si="13"/>
        <v>849</v>
      </c>
      <c r="B850" s="38">
        <v>33632</v>
      </c>
      <c r="C850" s="38" t="s">
        <v>795</v>
      </c>
    </row>
    <row r="851" spans="1:3" x14ac:dyDescent="0.25">
      <c r="A851" s="37">
        <f t="shared" si="13"/>
        <v>850</v>
      </c>
      <c r="B851" s="38">
        <v>336320</v>
      </c>
      <c r="C851" s="38" t="s">
        <v>795</v>
      </c>
    </row>
    <row r="852" spans="1:3" x14ac:dyDescent="0.25">
      <c r="A852" s="37">
        <f t="shared" si="13"/>
        <v>851</v>
      </c>
      <c r="B852" s="38">
        <v>33633</v>
      </c>
      <c r="C852" s="38" t="s">
        <v>796</v>
      </c>
    </row>
    <row r="853" spans="1:3" x14ac:dyDescent="0.25">
      <c r="A853" s="37">
        <f t="shared" si="13"/>
        <v>852</v>
      </c>
      <c r="B853" s="38">
        <v>336330</v>
      </c>
      <c r="C853" s="38" t="s">
        <v>796</v>
      </c>
    </row>
    <row r="854" spans="1:3" x14ac:dyDescent="0.25">
      <c r="A854" s="37">
        <f t="shared" si="13"/>
        <v>853</v>
      </c>
      <c r="B854" s="38">
        <v>33634</v>
      </c>
      <c r="C854" s="38" t="s">
        <v>797</v>
      </c>
    </row>
    <row r="855" spans="1:3" x14ac:dyDescent="0.25">
      <c r="A855" s="37">
        <f t="shared" si="13"/>
        <v>854</v>
      </c>
      <c r="B855" s="38">
        <v>336340</v>
      </c>
      <c r="C855" s="38" t="s">
        <v>797</v>
      </c>
    </row>
    <row r="856" spans="1:3" x14ac:dyDescent="0.25">
      <c r="A856" s="37">
        <f t="shared" si="13"/>
        <v>855</v>
      </c>
      <c r="B856" s="38">
        <v>33635</v>
      </c>
      <c r="C856" s="38" t="s">
        <v>798</v>
      </c>
    </row>
    <row r="857" spans="1:3" x14ac:dyDescent="0.25">
      <c r="A857" s="37">
        <f t="shared" si="13"/>
        <v>856</v>
      </c>
      <c r="B857" s="38">
        <v>336350</v>
      </c>
      <c r="C857" s="38" t="s">
        <v>798</v>
      </c>
    </row>
    <row r="858" spans="1:3" x14ac:dyDescent="0.25">
      <c r="A858" s="37">
        <f t="shared" si="13"/>
        <v>857</v>
      </c>
      <c r="B858" s="38">
        <v>33636</v>
      </c>
      <c r="C858" s="38" t="s">
        <v>799</v>
      </c>
    </row>
    <row r="859" spans="1:3" x14ac:dyDescent="0.25">
      <c r="A859" s="37">
        <f t="shared" si="13"/>
        <v>858</v>
      </c>
      <c r="B859" s="38">
        <v>336360</v>
      </c>
      <c r="C859" s="38" t="s">
        <v>799</v>
      </c>
    </row>
    <row r="860" spans="1:3" x14ac:dyDescent="0.25">
      <c r="A860" s="37">
        <f t="shared" si="13"/>
        <v>859</v>
      </c>
      <c r="B860" s="38">
        <v>33637</v>
      </c>
      <c r="C860" s="38" t="s">
        <v>800</v>
      </c>
    </row>
    <row r="861" spans="1:3" x14ac:dyDescent="0.25">
      <c r="A861" s="37">
        <f t="shared" si="13"/>
        <v>860</v>
      </c>
      <c r="B861" s="38">
        <v>336370</v>
      </c>
      <c r="C861" s="38" t="s">
        <v>800</v>
      </c>
    </row>
    <row r="862" spans="1:3" x14ac:dyDescent="0.25">
      <c r="A862" s="37">
        <f t="shared" si="13"/>
        <v>861</v>
      </c>
      <c r="B862" s="38">
        <v>33639</v>
      </c>
      <c r="C862" s="38" t="s">
        <v>801</v>
      </c>
    </row>
    <row r="863" spans="1:3" x14ac:dyDescent="0.25">
      <c r="A863" s="37">
        <f t="shared" si="13"/>
        <v>862</v>
      </c>
      <c r="B863" s="38">
        <v>336390</v>
      </c>
      <c r="C863" s="38" t="s">
        <v>801</v>
      </c>
    </row>
    <row r="864" spans="1:3" x14ac:dyDescent="0.25">
      <c r="A864" s="37">
        <f t="shared" si="13"/>
        <v>863</v>
      </c>
      <c r="B864" s="38">
        <v>3364</v>
      </c>
      <c r="C864" s="38" t="s">
        <v>802</v>
      </c>
    </row>
    <row r="865" spans="1:3" x14ac:dyDescent="0.25">
      <c r="A865" s="37">
        <f t="shared" si="13"/>
        <v>864</v>
      </c>
      <c r="B865" s="38">
        <v>33641</v>
      </c>
      <c r="C865" s="38" t="s">
        <v>802</v>
      </c>
    </row>
    <row r="866" spans="1:3" x14ac:dyDescent="0.25">
      <c r="A866" s="37">
        <f t="shared" si="13"/>
        <v>865</v>
      </c>
      <c r="B866" s="38">
        <v>336411</v>
      </c>
      <c r="C866" s="38" t="s">
        <v>803</v>
      </c>
    </row>
    <row r="867" spans="1:3" x14ac:dyDescent="0.25">
      <c r="A867" s="37">
        <f t="shared" si="13"/>
        <v>866</v>
      </c>
      <c r="B867" s="38">
        <v>336412</v>
      </c>
      <c r="C867" s="38" t="s">
        <v>804</v>
      </c>
    </row>
    <row r="868" spans="1:3" x14ac:dyDescent="0.25">
      <c r="A868" s="37">
        <f t="shared" si="13"/>
        <v>867</v>
      </c>
      <c r="B868" s="38">
        <v>336413</v>
      </c>
      <c r="C868" s="38" t="s">
        <v>805</v>
      </c>
    </row>
    <row r="869" spans="1:3" x14ac:dyDescent="0.25">
      <c r="A869" s="37">
        <f t="shared" si="13"/>
        <v>868</v>
      </c>
      <c r="B869" s="38">
        <v>336414</v>
      </c>
      <c r="C869" s="38" t="s">
        <v>806</v>
      </c>
    </row>
    <row r="870" spans="1:3" ht="25.5" x14ac:dyDescent="0.25">
      <c r="A870" s="37">
        <f t="shared" si="13"/>
        <v>869</v>
      </c>
      <c r="B870" s="38">
        <v>336415</v>
      </c>
      <c r="C870" s="38" t="s">
        <v>807</v>
      </c>
    </row>
    <row r="871" spans="1:3" ht="25.5" x14ac:dyDescent="0.25">
      <c r="A871" s="37">
        <f t="shared" si="13"/>
        <v>870</v>
      </c>
      <c r="B871" s="38">
        <v>336419</v>
      </c>
      <c r="C871" s="38" t="s">
        <v>808</v>
      </c>
    </row>
    <row r="872" spans="1:3" x14ac:dyDescent="0.25">
      <c r="A872" s="37">
        <f t="shared" si="13"/>
        <v>871</v>
      </c>
      <c r="B872" s="38">
        <v>3365</v>
      </c>
      <c r="C872" s="38" t="s">
        <v>809</v>
      </c>
    </row>
    <row r="873" spans="1:3" x14ac:dyDescent="0.25">
      <c r="A873" s="37">
        <f t="shared" si="13"/>
        <v>872</v>
      </c>
      <c r="B873" s="38">
        <v>33651</v>
      </c>
      <c r="C873" s="38" t="s">
        <v>809</v>
      </c>
    </row>
    <row r="874" spans="1:3" x14ac:dyDescent="0.25">
      <c r="A874" s="37">
        <f t="shared" si="13"/>
        <v>873</v>
      </c>
      <c r="B874" s="38">
        <v>336510</v>
      </c>
      <c r="C874" s="38" t="s">
        <v>809</v>
      </c>
    </row>
    <row r="875" spans="1:3" x14ac:dyDescent="0.25">
      <c r="A875" s="37">
        <f t="shared" si="13"/>
        <v>874</v>
      </c>
      <c r="B875" s="38">
        <v>3366</v>
      </c>
      <c r="C875" s="38" t="s">
        <v>810</v>
      </c>
    </row>
    <row r="876" spans="1:3" x14ac:dyDescent="0.25">
      <c r="A876" s="37">
        <f t="shared" si="13"/>
        <v>875</v>
      </c>
      <c r="B876" s="38">
        <v>33661</v>
      </c>
      <c r="C876" s="38" t="s">
        <v>810</v>
      </c>
    </row>
    <row r="877" spans="1:3" x14ac:dyDescent="0.25">
      <c r="A877" s="37">
        <f t="shared" si="13"/>
        <v>876</v>
      </c>
      <c r="B877" s="38">
        <v>336611</v>
      </c>
      <c r="C877" s="38" t="s">
        <v>811</v>
      </c>
    </row>
    <row r="878" spans="1:3" x14ac:dyDescent="0.25">
      <c r="A878" s="37">
        <f t="shared" si="13"/>
        <v>877</v>
      </c>
      <c r="B878" s="38">
        <v>336612</v>
      </c>
      <c r="C878" s="38" t="s">
        <v>812</v>
      </c>
    </row>
    <row r="879" spans="1:3" x14ac:dyDescent="0.25">
      <c r="A879" s="37">
        <f t="shared" si="13"/>
        <v>878</v>
      </c>
      <c r="B879" s="38">
        <v>3369</v>
      </c>
      <c r="C879" s="38" t="s">
        <v>813</v>
      </c>
    </row>
    <row r="880" spans="1:3" x14ac:dyDescent="0.25">
      <c r="A880" s="37">
        <f t="shared" si="13"/>
        <v>879</v>
      </c>
      <c r="B880" s="38">
        <v>33699</v>
      </c>
      <c r="C880" s="38" t="s">
        <v>813</v>
      </c>
    </row>
    <row r="881" spans="1:3" x14ac:dyDescent="0.25">
      <c r="A881" s="37">
        <f t="shared" si="13"/>
        <v>880</v>
      </c>
      <c r="B881" s="38">
        <v>336991</v>
      </c>
      <c r="C881" s="38" t="s">
        <v>814</v>
      </c>
    </row>
    <row r="882" spans="1:3" x14ac:dyDescent="0.25">
      <c r="A882" s="37">
        <f t="shared" si="13"/>
        <v>881</v>
      </c>
      <c r="B882" s="38">
        <v>336992</v>
      </c>
      <c r="C882" s="38" t="s">
        <v>815</v>
      </c>
    </row>
    <row r="883" spans="1:3" x14ac:dyDescent="0.25">
      <c r="A883" s="37">
        <f t="shared" si="13"/>
        <v>882</v>
      </c>
      <c r="B883" s="38">
        <v>336999</v>
      </c>
      <c r="C883" s="38" t="s">
        <v>816</v>
      </c>
    </row>
    <row r="884" spans="1:3" x14ac:dyDescent="0.25">
      <c r="A884" s="37">
        <f t="shared" si="13"/>
        <v>883</v>
      </c>
      <c r="B884" s="38">
        <v>337</v>
      </c>
      <c r="C884" s="38" t="s">
        <v>817</v>
      </c>
    </row>
    <row r="885" spans="1:3" x14ac:dyDescent="0.25">
      <c r="A885" s="37">
        <f t="shared" si="13"/>
        <v>884</v>
      </c>
      <c r="B885" s="38">
        <v>3371</v>
      </c>
      <c r="C885" s="38" t="s">
        <v>818</v>
      </c>
    </row>
    <row r="886" spans="1:3" x14ac:dyDescent="0.25">
      <c r="A886" s="37">
        <f t="shared" si="13"/>
        <v>885</v>
      </c>
      <c r="B886" s="38">
        <v>33711</v>
      </c>
      <c r="C886" s="38" t="s">
        <v>819</v>
      </c>
    </row>
    <row r="887" spans="1:3" x14ac:dyDescent="0.25">
      <c r="A887" s="37">
        <f t="shared" si="13"/>
        <v>886</v>
      </c>
      <c r="B887" s="38">
        <v>337110</v>
      </c>
      <c r="C887" s="38" t="s">
        <v>819</v>
      </c>
    </row>
    <row r="888" spans="1:3" x14ac:dyDescent="0.25">
      <c r="A888" s="37">
        <f t="shared" si="13"/>
        <v>887</v>
      </c>
      <c r="B888" s="38">
        <v>33712</v>
      </c>
      <c r="C888" s="38" t="s">
        <v>820</v>
      </c>
    </row>
    <row r="889" spans="1:3" x14ac:dyDescent="0.25">
      <c r="A889" s="37">
        <f t="shared" si="13"/>
        <v>888</v>
      </c>
      <c r="B889" s="38">
        <v>337121</v>
      </c>
      <c r="C889" s="38" t="s">
        <v>821</v>
      </c>
    </row>
    <row r="890" spans="1:3" x14ac:dyDescent="0.25">
      <c r="A890" s="37">
        <f t="shared" si="13"/>
        <v>889</v>
      </c>
      <c r="B890" s="38">
        <v>337122</v>
      </c>
      <c r="C890" s="38" t="s">
        <v>822</v>
      </c>
    </row>
    <row r="891" spans="1:3" x14ac:dyDescent="0.25">
      <c r="A891" s="37">
        <f t="shared" si="13"/>
        <v>890</v>
      </c>
      <c r="B891" s="38">
        <v>337124</v>
      </c>
      <c r="C891" s="38" t="s">
        <v>823</v>
      </c>
    </row>
    <row r="892" spans="1:3" x14ac:dyDescent="0.25">
      <c r="A892" s="37">
        <f t="shared" si="13"/>
        <v>891</v>
      </c>
      <c r="B892" s="38">
        <v>337125</v>
      </c>
      <c r="C892" s="38" t="s">
        <v>824</v>
      </c>
    </row>
    <row r="893" spans="1:3" x14ac:dyDescent="0.25">
      <c r="A893" s="37">
        <f t="shared" si="13"/>
        <v>892</v>
      </c>
      <c r="B893" s="38">
        <v>337127</v>
      </c>
      <c r="C893" s="38" t="s">
        <v>825</v>
      </c>
    </row>
    <row r="894" spans="1:3" x14ac:dyDescent="0.25">
      <c r="A894" s="37">
        <f t="shared" si="13"/>
        <v>893</v>
      </c>
      <c r="B894" s="38">
        <v>3372</v>
      </c>
      <c r="C894" s="38" t="s">
        <v>826</v>
      </c>
    </row>
    <row r="895" spans="1:3" x14ac:dyDescent="0.25">
      <c r="A895" s="37">
        <f t="shared" si="13"/>
        <v>894</v>
      </c>
      <c r="B895" s="38">
        <v>33721</v>
      </c>
      <c r="C895" s="38" t="s">
        <v>826</v>
      </c>
    </row>
    <row r="896" spans="1:3" x14ac:dyDescent="0.25">
      <c r="A896" s="37">
        <f t="shared" si="13"/>
        <v>895</v>
      </c>
      <c r="B896" s="38">
        <v>337211</v>
      </c>
      <c r="C896" s="38" t="s">
        <v>827</v>
      </c>
    </row>
    <row r="897" spans="1:3" x14ac:dyDescent="0.25">
      <c r="A897" s="37">
        <f t="shared" si="13"/>
        <v>896</v>
      </c>
      <c r="B897" s="38">
        <v>337212</v>
      </c>
      <c r="C897" s="38" t="s">
        <v>828</v>
      </c>
    </row>
    <row r="898" spans="1:3" x14ac:dyDescent="0.25">
      <c r="A898" s="37">
        <f t="shared" si="13"/>
        <v>897</v>
      </c>
      <c r="B898" s="38">
        <v>337214</v>
      </c>
      <c r="C898" s="38" t="s">
        <v>829</v>
      </c>
    </row>
    <row r="899" spans="1:3" x14ac:dyDescent="0.25">
      <c r="A899" s="37">
        <f t="shared" si="13"/>
        <v>898</v>
      </c>
      <c r="B899" s="38">
        <v>337215</v>
      </c>
      <c r="C899" s="38" t="s">
        <v>830</v>
      </c>
    </row>
    <row r="900" spans="1:3" x14ac:dyDescent="0.25">
      <c r="A900" s="37">
        <f t="shared" ref="A900:A963" si="14">A899+1</f>
        <v>899</v>
      </c>
      <c r="B900" s="38">
        <v>3379</v>
      </c>
      <c r="C900" s="38" t="s">
        <v>831</v>
      </c>
    </row>
    <row r="901" spans="1:3" x14ac:dyDescent="0.25">
      <c r="A901" s="37">
        <f t="shared" si="14"/>
        <v>900</v>
      </c>
      <c r="B901" s="38">
        <v>33791</v>
      </c>
      <c r="C901" s="38" t="s">
        <v>832</v>
      </c>
    </row>
    <row r="902" spans="1:3" x14ac:dyDescent="0.25">
      <c r="A902" s="37">
        <f t="shared" si="14"/>
        <v>901</v>
      </c>
      <c r="B902" s="38">
        <v>337910</v>
      </c>
      <c r="C902" s="38" t="s">
        <v>832</v>
      </c>
    </row>
    <row r="903" spans="1:3" x14ac:dyDescent="0.25">
      <c r="A903" s="37">
        <f t="shared" si="14"/>
        <v>902</v>
      </c>
      <c r="B903" s="38">
        <v>33792</v>
      </c>
      <c r="C903" s="38" t="s">
        <v>833</v>
      </c>
    </row>
    <row r="904" spans="1:3" x14ac:dyDescent="0.25">
      <c r="A904" s="37">
        <f t="shared" si="14"/>
        <v>903</v>
      </c>
      <c r="B904" s="38">
        <v>337920</v>
      </c>
      <c r="C904" s="38" t="s">
        <v>833</v>
      </c>
    </row>
    <row r="905" spans="1:3" x14ac:dyDescent="0.25">
      <c r="A905" s="37">
        <f t="shared" si="14"/>
        <v>904</v>
      </c>
      <c r="B905" s="38">
        <v>339</v>
      </c>
      <c r="C905" s="38" t="s">
        <v>834</v>
      </c>
    </row>
    <row r="906" spans="1:3" x14ac:dyDescent="0.25">
      <c r="A906" s="37">
        <f t="shared" si="14"/>
        <v>905</v>
      </c>
      <c r="B906" s="38">
        <v>3391</v>
      </c>
      <c r="C906" s="38" t="s">
        <v>835</v>
      </c>
    </row>
    <row r="907" spans="1:3" x14ac:dyDescent="0.25">
      <c r="A907" s="37">
        <f t="shared" si="14"/>
        <v>906</v>
      </c>
      <c r="B907" s="38">
        <v>33911</v>
      </c>
      <c r="C907" s="38" t="s">
        <v>835</v>
      </c>
    </row>
    <row r="908" spans="1:3" x14ac:dyDescent="0.25">
      <c r="A908" s="37">
        <f t="shared" si="14"/>
        <v>907</v>
      </c>
      <c r="B908" s="38">
        <v>339112</v>
      </c>
      <c r="C908" s="38" t="s">
        <v>836</v>
      </c>
    </row>
    <row r="909" spans="1:3" x14ac:dyDescent="0.25">
      <c r="A909" s="37">
        <f t="shared" si="14"/>
        <v>908</v>
      </c>
      <c r="B909" s="38">
        <v>339113</v>
      </c>
      <c r="C909" s="38" t="s">
        <v>837</v>
      </c>
    </row>
    <row r="910" spans="1:3" x14ac:dyDescent="0.25">
      <c r="A910" s="37">
        <f t="shared" si="14"/>
        <v>909</v>
      </c>
      <c r="B910" s="38">
        <v>339114</v>
      </c>
      <c r="C910" s="38" t="s">
        <v>838</v>
      </c>
    </row>
    <row r="911" spans="1:3" x14ac:dyDescent="0.25">
      <c r="A911" s="37">
        <f t="shared" si="14"/>
        <v>910</v>
      </c>
      <c r="B911" s="38">
        <v>339115</v>
      </c>
      <c r="C911" s="38" t="s">
        <v>839</v>
      </c>
    </row>
    <row r="912" spans="1:3" x14ac:dyDescent="0.25">
      <c r="A912" s="37">
        <f t="shared" si="14"/>
        <v>911</v>
      </c>
      <c r="B912" s="38">
        <v>339116</v>
      </c>
      <c r="C912" s="38" t="s">
        <v>840</v>
      </c>
    </row>
    <row r="913" spans="1:3" x14ac:dyDescent="0.25">
      <c r="A913" s="37">
        <f t="shared" si="14"/>
        <v>912</v>
      </c>
      <c r="B913" s="38">
        <v>3399</v>
      </c>
      <c r="C913" s="38" t="s">
        <v>841</v>
      </c>
    </row>
    <row r="914" spans="1:3" x14ac:dyDescent="0.25">
      <c r="A914" s="37">
        <f t="shared" si="14"/>
        <v>913</v>
      </c>
      <c r="B914" s="38">
        <v>33991</v>
      </c>
      <c r="C914" s="38" t="s">
        <v>842</v>
      </c>
    </row>
    <row r="915" spans="1:3" x14ac:dyDescent="0.25">
      <c r="A915" s="37">
        <f t="shared" si="14"/>
        <v>914</v>
      </c>
      <c r="B915" s="38">
        <v>339910</v>
      </c>
      <c r="C915" s="38" t="s">
        <v>843</v>
      </c>
    </row>
    <row r="916" spans="1:3" x14ac:dyDescent="0.25">
      <c r="A916" s="37">
        <f t="shared" si="14"/>
        <v>915</v>
      </c>
      <c r="B916" s="38">
        <v>33992</v>
      </c>
      <c r="C916" s="38" t="s">
        <v>844</v>
      </c>
    </row>
    <row r="917" spans="1:3" x14ac:dyDescent="0.25">
      <c r="A917" s="37">
        <f t="shared" si="14"/>
        <v>916</v>
      </c>
      <c r="B917" s="38">
        <v>339920</v>
      </c>
      <c r="C917" s="38" t="s">
        <v>844</v>
      </c>
    </row>
    <row r="918" spans="1:3" x14ac:dyDescent="0.25">
      <c r="A918" s="37">
        <f t="shared" si="14"/>
        <v>917</v>
      </c>
      <c r="B918" s="38">
        <v>33993</v>
      </c>
      <c r="C918" s="38" t="s">
        <v>845</v>
      </c>
    </row>
    <row r="919" spans="1:3" x14ac:dyDescent="0.25">
      <c r="A919" s="37">
        <f t="shared" si="14"/>
        <v>918</v>
      </c>
      <c r="B919" s="38">
        <v>339930</v>
      </c>
      <c r="C919" s="38" t="s">
        <v>845</v>
      </c>
    </row>
    <row r="920" spans="1:3" x14ac:dyDescent="0.25">
      <c r="A920" s="37">
        <f t="shared" si="14"/>
        <v>919</v>
      </c>
      <c r="B920" s="38">
        <v>33994</v>
      </c>
      <c r="C920" s="38" t="s">
        <v>846</v>
      </c>
    </row>
    <row r="921" spans="1:3" x14ac:dyDescent="0.25">
      <c r="A921" s="37">
        <f t="shared" si="14"/>
        <v>920</v>
      </c>
      <c r="B921" s="38">
        <v>339940</v>
      </c>
      <c r="C921" s="38" t="s">
        <v>846</v>
      </c>
    </row>
    <row r="922" spans="1:3" x14ac:dyDescent="0.25">
      <c r="A922" s="37">
        <f t="shared" si="14"/>
        <v>921</v>
      </c>
      <c r="B922" s="38">
        <v>33995</v>
      </c>
      <c r="C922" s="38" t="s">
        <v>847</v>
      </c>
    </row>
    <row r="923" spans="1:3" x14ac:dyDescent="0.25">
      <c r="A923" s="37">
        <f t="shared" si="14"/>
        <v>922</v>
      </c>
      <c r="B923" s="38">
        <v>339950</v>
      </c>
      <c r="C923" s="38" t="s">
        <v>847</v>
      </c>
    </row>
    <row r="924" spans="1:3" x14ac:dyDescent="0.25">
      <c r="A924" s="37">
        <f t="shared" si="14"/>
        <v>923</v>
      </c>
      <c r="B924" s="38">
        <v>33999</v>
      </c>
      <c r="C924" s="38" t="s">
        <v>848</v>
      </c>
    </row>
    <row r="925" spans="1:3" x14ac:dyDescent="0.25">
      <c r="A925" s="37">
        <f t="shared" si="14"/>
        <v>924</v>
      </c>
      <c r="B925" s="38">
        <v>339991</v>
      </c>
      <c r="C925" s="38" t="s">
        <v>849</v>
      </c>
    </row>
    <row r="926" spans="1:3" x14ac:dyDescent="0.25">
      <c r="A926" s="37">
        <f t="shared" si="14"/>
        <v>925</v>
      </c>
      <c r="B926" s="38">
        <v>339992</v>
      </c>
      <c r="C926" s="38" t="s">
        <v>850</v>
      </c>
    </row>
    <row r="927" spans="1:3" x14ac:dyDescent="0.25">
      <c r="A927" s="37">
        <f t="shared" si="14"/>
        <v>926</v>
      </c>
      <c r="B927" s="38">
        <v>339993</v>
      </c>
      <c r="C927" s="38" t="s">
        <v>851</v>
      </c>
    </row>
    <row r="928" spans="1:3" x14ac:dyDescent="0.25">
      <c r="A928" s="37">
        <f t="shared" si="14"/>
        <v>927</v>
      </c>
      <c r="B928" s="38">
        <v>339994</v>
      </c>
      <c r="C928" s="38" t="s">
        <v>852</v>
      </c>
    </row>
    <row r="929" spans="1:3" x14ac:dyDescent="0.25">
      <c r="A929" s="37">
        <f t="shared" si="14"/>
        <v>928</v>
      </c>
      <c r="B929" s="38">
        <v>339995</v>
      </c>
      <c r="C929" s="38" t="s">
        <v>853</v>
      </c>
    </row>
    <row r="930" spans="1:3" x14ac:dyDescent="0.25">
      <c r="A930" s="37">
        <f t="shared" si="14"/>
        <v>929</v>
      </c>
      <c r="B930" s="38">
        <v>339999</v>
      </c>
      <c r="C930" s="38" t="s">
        <v>854</v>
      </c>
    </row>
    <row r="931" spans="1:3" x14ac:dyDescent="0.25">
      <c r="A931" s="37">
        <f t="shared" si="14"/>
        <v>930</v>
      </c>
      <c r="B931" s="43">
        <v>42</v>
      </c>
      <c r="C931" s="43" t="s">
        <v>855</v>
      </c>
    </row>
    <row r="932" spans="1:3" x14ac:dyDescent="0.25">
      <c r="A932" s="37">
        <f t="shared" si="14"/>
        <v>931</v>
      </c>
      <c r="B932" s="38">
        <v>423</v>
      </c>
      <c r="C932" s="38" t="s">
        <v>856</v>
      </c>
    </row>
    <row r="933" spans="1:3" x14ac:dyDescent="0.25">
      <c r="A933" s="37">
        <f t="shared" si="14"/>
        <v>932</v>
      </c>
      <c r="B933" s="38">
        <v>4231</v>
      </c>
      <c r="C933" s="38" t="s">
        <v>857</v>
      </c>
    </row>
    <row r="934" spans="1:3" x14ac:dyDescent="0.25">
      <c r="A934" s="37">
        <f t="shared" si="14"/>
        <v>933</v>
      </c>
      <c r="B934" s="38">
        <v>42311</v>
      </c>
      <c r="C934" s="38" t="s">
        <v>858</v>
      </c>
    </row>
    <row r="935" spans="1:3" x14ac:dyDescent="0.25">
      <c r="A935" s="37">
        <f t="shared" si="14"/>
        <v>934</v>
      </c>
      <c r="B935" s="38">
        <v>423110</v>
      </c>
      <c r="C935" s="38" t="s">
        <v>858</v>
      </c>
    </row>
    <row r="936" spans="1:3" x14ac:dyDescent="0.25">
      <c r="A936" s="37">
        <f t="shared" si="14"/>
        <v>935</v>
      </c>
      <c r="B936" s="38">
        <v>42312</v>
      </c>
      <c r="C936" s="38" t="s">
        <v>859</v>
      </c>
    </row>
    <row r="937" spans="1:3" x14ac:dyDescent="0.25">
      <c r="A937" s="37">
        <f t="shared" si="14"/>
        <v>936</v>
      </c>
      <c r="B937" s="38">
        <v>423120</v>
      </c>
      <c r="C937" s="38" t="s">
        <v>859</v>
      </c>
    </row>
    <row r="938" spans="1:3" x14ac:dyDescent="0.25">
      <c r="A938" s="37">
        <f t="shared" si="14"/>
        <v>937</v>
      </c>
      <c r="B938" s="38">
        <v>42313</v>
      </c>
      <c r="C938" s="38" t="s">
        <v>860</v>
      </c>
    </row>
    <row r="939" spans="1:3" x14ac:dyDescent="0.25">
      <c r="A939" s="37">
        <f t="shared" si="14"/>
        <v>938</v>
      </c>
      <c r="B939" s="38">
        <v>423130</v>
      </c>
      <c r="C939" s="38" t="s">
        <v>860</v>
      </c>
    </row>
    <row r="940" spans="1:3" x14ac:dyDescent="0.25">
      <c r="A940" s="37">
        <f t="shared" si="14"/>
        <v>939</v>
      </c>
      <c r="B940" s="38">
        <v>42314</v>
      </c>
      <c r="C940" s="38" t="s">
        <v>861</v>
      </c>
    </row>
    <row r="941" spans="1:3" x14ac:dyDescent="0.25">
      <c r="A941" s="37">
        <f t="shared" si="14"/>
        <v>940</v>
      </c>
      <c r="B941" s="38">
        <v>423140</v>
      </c>
      <c r="C941" s="38" t="s">
        <v>861</v>
      </c>
    </row>
    <row r="942" spans="1:3" x14ac:dyDescent="0.25">
      <c r="A942" s="37">
        <f t="shared" si="14"/>
        <v>941</v>
      </c>
      <c r="B942" s="38">
        <v>4232</v>
      </c>
      <c r="C942" s="38" t="s">
        <v>862</v>
      </c>
    </row>
    <row r="943" spans="1:3" x14ac:dyDescent="0.25">
      <c r="A943" s="37">
        <f t="shared" si="14"/>
        <v>942</v>
      </c>
      <c r="B943" s="38">
        <v>42321</v>
      </c>
      <c r="C943" s="38" t="s">
        <v>863</v>
      </c>
    </row>
    <row r="944" spans="1:3" x14ac:dyDescent="0.25">
      <c r="A944" s="37">
        <f t="shared" si="14"/>
        <v>943</v>
      </c>
      <c r="B944" s="38">
        <v>423210</v>
      </c>
      <c r="C944" s="38" t="s">
        <v>863</v>
      </c>
    </row>
    <row r="945" spans="1:3" x14ac:dyDescent="0.25">
      <c r="A945" s="37">
        <f t="shared" si="14"/>
        <v>944</v>
      </c>
      <c r="B945" s="38">
        <v>42322</v>
      </c>
      <c r="C945" s="38" t="s">
        <v>864</v>
      </c>
    </row>
    <row r="946" spans="1:3" x14ac:dyDescent="0.25">
      <c r="A946" s="37">
        <f t="shared" si="14"/>
        <v>945</v>
      </c>
      <c r="B946" s="38">
        <v>423220</v>
      </c>
      <c r="C946" s="38" t="s">
        <v>864</v>
      </c>
    </row>
    <row r="947" spans="1:3" x14ac:dyDescent="0.25">
      <c r="A947" s="37">
        <f t="shared" si="14"/>
        <v>946</v>
      </c>
      <c r="B947" s="38">
        <v>4233</v>
      </c>
      <c r="C947" s="38" t="s">
        <v>865</v>
      </c>
    </row>
    <row r="948" spans="1:3" x14ac:dyDescent="0.25">
      <c r="A948" s="37">
        <f t="shared" si="14"/>
        <v>947</v>
      </c>
      <c r="B948" s="38">
        <v>42331</v>
      </c>
      <c r="C948" s="38" t="s">
        <v>866</v>
      </c>
    </row>
    <row r="949" spans="1:3" x14ac:dyDescent="0.25">
      <c r="A949" s="37">
        <f t="shared" si="14"/>
        <v>948</v>
      </c>
      <c r="B949" s="38">
        <v>423310</v>
      </c>
      <c r="C949" s="38" t="s">
        <v>866</v>
      </c>
    </row>
    <row r="950" spans="1:3" x14ac:dyDescent="0.25">
      <c r="A950" s="37">
        <f t="shared" si="14"/>
        <v>949</v>
      </c>
      <c r="B950" s="38">
        <v>42332</v>
      </c>
      <c r="C950" s="38" t="s">
        <v>867</v>
      </c>
    </row>
    <row r="951" spans="1:3" x14ac:dyDescent="0.25">
      <c r="A951" s="37">
        <f t="shared" si="14"/>
        <v>950</v>
      </c>
      <c r="B951" s="38">
        <v>423320</v>
      </c>
      <c r="C951" s="38" t="s">
        <v>867</v>
      </c>
    </row>
    <row r="952" spans="1:3" x14ac:dyDescent="0.25">
      <c r="A952" s="37">
        <f t="shared" si="14"/>
        <v>951</v>
      </c>
      <c r="B952" s="38">
        <v>42333</v>
      </c>
      <c r="C952" s="38" t="s">
        <v>868</v>
      </c>
    </row>
    <row r="953" spans="1:3" x14ac:dyDescent="0.25">
      <c r="A953" s="37">
        <f t="shared" si="14"/>
        <v>952</v>
      </c>
      <c r="B953" s="38">
        <v>423330</v>
      </c>
      <c r="C953" s="38" t="s">
        <v>868</v>
      </c>
    </row>
    <row r="954" spans="1:3" x14ac:dyDescent="0.25">
      <c r="A954" s="37">
        <f t="shared" si="14"/>
        <v>953</v>
      </c>
      <c r="B954" s="38">
        <v>42339</v>
      </c>
      <c r="C954" s="38" t="s">
        <v>869</v>
      </c>
    </row>
    <row r="955" spans="1:3" x14ac:dyDescent="0.25">
      <c r="A955" s="37">
        <f t="shared" si="14"/>
        <v>954</v>
      </c>
      <c r="B955" s="38">
        <v>423390</v>
      </c>
      <c r="C955" s="38" t="s">
        <v>869</v>
      </c>
    </row>
    <row r="956" spans="1:3" x14ac:dyDescent="0.25">
      <c r="A956" s="37">
        <f t="shared" si="14"/>
        <v>955</v>
      </c>
      <c r="B956" s="38">
        <v>4234</v>
      </c>
      <c r="C956" s="38" t="s">
        <v>870</v>
      </c>
    </row>
    <row r="957" spans="1:3" x14ac:dyDescent="0.25">
      <c r="A957" s="37">
        <f t="shared" si="14"/>
        <v>956</v>
      </c>
      <c r="B957" s="38">
        <v>42341</v>
      </c>
      <c r="C957" s="38" t="s">
        <v>871</v>
      </c>
    </row>
    <row r="958" spans="1:3" x14ac:dyDescent="0.25">
      <c r="A958" s="37">
        <f t="shared" si="14"/>
        <v>957</v>
      </c>
      <c r="B958" s="38">
        <v>423410</v>
      </c>
      <c r="C958" s="38" t="s">
        <v>871</v>
      </c>
    </row>
    <row r="959" spans="1:3" x14ac:dyDescent="0.25">
      <c r="A959" s="37">
        <f t="shared" si="14"/>
        <v>958</v>
      </c>
      <c r="B959" s="38">
        <v>42342</v>
      </c>
      <c r="C959" s="38" t="s">
        <v>872</v>
      </c>
    </row>
    <row r="960" spans="1:3" x14ac:dyDescent="0.25">
      <c r="A960" s="37">
        <f t="shared" si="14"/>
        <v>959</v>
      </c>
      <c r="B960" s="38">
        <v>423420</v>
      </c>
      <c r="C960" s="38" t="s">
        <v>872</v>
      </c>
    </row>
    <row r="961" spans="1:3" x14ac:dyDescent="0.25">
      <c r="A961" s="37">
        <f t="shared" si="14"/>
        <v>960</v>
      </c>
      <c r="B961" s="38">
        <v>42343</v>
      </c>
      <c r="C961" s="38" t="s">
        <v>873</v>
      </c>
    </row>
    <row r="962" spans="1:3" x14ac:dyDescent="0.25">
      <c r="A962" s="37">
        <f t="shared" si="14"/>
        <v>961</v>
      </c>
      <c r="B962" s="38">
        <v>423430</v>
      </c>
      <c r="C962" s="38" t="s">
        <v>873</v>
      </c>
    </row>
    <row r="963" spans="1:3" x14ac:dyDescent="0.25">
      <c r="A963" s="37">
        <f t="shared" si="14"/>
        <v>962</v>
      </c>
      <c r="B963" s="38">
        <v>42344</v>
      </c>
      <c r="C963" s="38" t="s">
        <v>874</v>
      </c>
    </row>
    <row r="964" spans="1:3" x14ac:dyDescent="0.25">
      <c r="A964" s="37">
        <f t="shared" ref="A964:A1027" si="15">A963+1</f>
        <v>963</v>
      </c>
      <c r="B964" s="38">
        <v>423440</v>
      </c>
      <c r="C964" s="38" t="s">
        <v>874</v>
      </c>
    </row>
    <row r="965" spans="1:3" x14ac:dyDescent="0.25">
      <c r="A965" s="37">
        <f t="shared" si="15"/>
        <v>964</v>
      </c>
      <c r="B965" s="38">
        <v>42345</v>
      </c>
      <c r="C965" s="38" t="s">
        <v>875</v>
      </c>
    </row>
    <row r="966" spans="1:3" x14ac:dyDescent="0.25">
      <c r="A966" s="37">
        <f t="shared" si="15"/>
        <v>965</v>
      </c>
      <c r="B966" s="38">
        <v>423450</v>
      </c>
      <c r="C966" s="38" t="s">
        <v>875</v>
      </c>
    </row>
    <row r="967" spans="1:3" x14ac:dyDescent="0.25">
      <c r="A967" s="37">
        <f t="shared" si="15"/>
        <v>966</v>
      </c>
      <c r="B967" s="38">
        <v>42346</v>
      </c>
      <c r="C967" s="38" t="s">
        <v>876</v>
      </c>
    </row>
    <row r="968" spans="1:3" x14ac:dyDescent="0.25">
      <c r="A968" s="37">
        <f t="shared" si="15"/>
        <v>967</v>
      </c>
      <c r="B968" s="38">
        <v>423460</v>
      </c>
      <c r="C968" s="38" t="s">
        <v>876</v>
      </c>
    </row>
    <row r="969" spans="1:3" x14ac:dyDescent="0.25">
      <c r="A969" s="37">
        <f t="shared" si="15"/>
        <v>968</v>
      </c>
      <c r="B969" s="38">
        <v>42349</v>
      </c>
      <c r="C969" s="38" t="s">
        <v>877</v>
      </c>
    </row>
    <row r="970" spans="1:3" x14ac:dyDescent="0.25">
      <c r="A970" s="37">
        <f t="shared" si="15"/>
        <v>969</v>
      </c>
      <c r="B970" s="38">
        <v>423490</v>
      </c>
      <c r="C970" s="38" t="s">
        <v>877</v>
      </c>
    </row>
    <row r="971" spans="1:3" x14ac:dyDescent="0.25">
      <c r="A971" s="37">
        <f t="shared" si="15"/>
        <v>970</v>
      </c>
      <c r="B971" s="38">
        <v>4235</v>
      </c>
      <c r="C971" s="38" t="s">
        <v>878</v>
      </c>
    </row>
    <row r="972" spans="1:3" x14ac:dyDescent="0.25">
      <c r="A972" s="37">
        <f t="shared" si="15"/>
        <v>971</v>
      </c>
      <c r="B972" s="38">
        <v>42351</v>
      </c>
      <c r="C972" s="38" t="s">
        <v>879</v>
      </c>
    </row>
    <row r="973" spans="1:3" x14ac:dyDescent="0.25">
      <c r="A973" s="37">
        <f t="shared" si="15"/>
        <v>972</v>
      </c>
      <c r="B973" s="38">
        <v>423510</v>
      </c>
      <c r="C973" s="38" t="s">
        <v>879</v>
      </c>
    </row>
    <row r="974" spans="1:3" x14ac:dyDescent="0.25">
      <c r="A974" s="37">
        <f t="shared" si="15"/>
        <v>973</v>
      </c>
      <c r="B974" s="38">
        <v>42352</v>
      </c>
      <c r="C974" s="38" t="s">
        <v>880</v>
      </c>
    </row>
    <row r="975" spans="1:3" x14ac:dyDescent="0.25">
      <c r="A975" s="37">
        <f t="shared" si="15"/>
        <v>974</v>
      </c>
      <c r="B975" s="38">
        <v>423520</v>
      </c>
      <c r="C975" s="38" t="s">
        <v>880</v>
      </c>
    </row>
    <row r="976" spans="1:3" x14ac:dyDescent="0.25">
      <c r="A976" s="37">
        <f t="shared" si="15"/>
        <v>975</v>
      </c>
      <c r="B976" s="44">
        <v>4236</v>
      </c>
      <c r="C976" s="44" t="s">
        <v>881</v>
      </c>
    </row>
    <row r="977" spans="1:3" ht="25.5" x14ac:dyDescent="0.25">
      <c r="A977" s="37">
        <f t="shared" si="15"/>
        <v>976</v>
      </c>
      <c r="B977" s="38">
        <v>42361</v>
      </c>
      <c r="C977" s="38" t="s">
        <v>882</v>
      </c>
    </row>
    <row r="978" spans="1:3" ht="25.5" x14ac:dyDescent="0.25">
      <c r="A978" s="37">
        <f t="shared" si="15"/>
        <v>977</v>
      </c>
      <c r="B978" s="38">
        <v>423610</v>
      </c>
      <c r="C978" s="38" t="s">
        <v>882</v>
      </c>
    </row>
    <row r="979" spans="1:3" ht="25.5" x14ac:dyDescent="0.25">
      <c r="A979" s="37">
        <f t="shared" si="15"/>
        <v>978</v>
      </c>
      <c r="B979" s="38">
        <v>42362</v>
      </c>
      <c r="C979" s="38" t="s">
        <v>883</v>
      </c>
    </row>
    <row r="980" spans="1:3" ht="25.5" x14ac:dyDescent="0.25">
      <c r="A980" s="37">
        <f t="shared" si="15"/>
        <v>979</v>
      </c>
      <c r="B980" s="38">
        <v>423620</v>
      </c>
      <c r="C980" s="38" t="s">
        <v>883</v>
      </c>
    </row>
    <row r="981" spans="1:3" x14ac:dyDescent="0.25">
      <c r="A981" s="37">
        <f t="shared" si="15"/>
        <v>980</v>
      </c>
      <c r="B981" s="38">
        <v>42369</v>
      </c>
      <c r="C981" s="38" t="s">
        <v>884</v>
      </c>
    </row>
    <row r="982" spans="1:3" x14ac:dyDescent="0.25">
      <c r="A982" s="37">
        <f t="shared" si="15"/>
        <v>981</v>
      </c>
      <c r="B982" s="38">
        <v>423690</v>
      </c>
      <c r="C982" s="38" t="s">
        <v>884</v>
      </c>
    </row>
    <row r="983" spans="1:3" ht="25.5" x14ac:dyDescent="0.25">
      <c r="A983" s="37">
        <f t="shared" si="15"/>
        <v>982</v>
      </c>
      <c r="B983" s="38">
        <v>4237</v>
      </c>
      <c r="C983" s="38" t="s">
        <v>885</v>
      </c>
    </row>
    <row r="984" spans="1:3" x14ac:dyDescent="0.25">
      <c r="A984" s="37">
        <f t="shared" si="15"/>
        <v>983</v>
      </c>
      <c r="B984" s="38">
        <v>42371</v>
      </c>
      <c r="C984" s="38" t="s">
        <v>886</v>
      </c>
    </row>
    <row r="985" spans="1:3" x14ac:dyDescent="0.25">
      <c r="A985" s="37">
        <f t="shared" si="15"/>
        <v>984</v>
      </c>
      <c r="B985" s="38">
        <v>423710</v>
      </c>
      <c r="C985" s="38" t="s">
        <v>886</v>
      </c>
    </row>
    <row r="986" spans="1:3" x14ac:dyDescent="0.25">
      <c r="A986" s="37">
        <f t="shared" si="15"/>
        <v>985</v>
      </c>
      <c r="B986" s="38">
        <v>42372</v>
      </c>
      <c r="C986" s="38" t="s">
        <v>887</v>
      </c>
    </row>
    <row r="987" spans="1:3" x14ac:dyDescent="0.25">
      <c r="A987" s="37">
        <f t="shared" si="15"/>
        <v>986</v>
      </c>
      <c r="B987" s="38">
        <v>423720</v>
      </c>
      <c r="C987" s="38" t="s">
        <v>887</v>
      </c>
    </row>
    <row r="988" spans="1:3" ht="25.5" x14ac:dyDescent="0.25">
      <c r="A988" s="37">
        <f t="shared" si="15"/>
        <v>987</v>
      </c>
      <c r="B988" s="38">
        <v>42373</v>
      </c>
      <c r="C988" s="38" t="s">
        <v>888</v>
      </c>
    </row>
    <row r="989" spans="1:3" ht="25.5" x14ac:dyDescent="0.25">
      <c r="A989" s="37">
        <f t="shared" si="15"/>
        <v>988</v>
      </c>
      <c r="B989" s="38">
        <v>423730</v>
      </c>
      <c r="C989" s="38" t="s">
        <v>888</v>
      </c>
    </row>
    <row r="990" spans="1:3" x14ac:dyDescent="0.25">
      <c r="A990" s="37">
        <f t="shared" si="15"/>
        <v>989</v>
      </c>
      <c r="B990" s="38">
        <v>42374</v>
      </c>
      <c r="C990" s="38" t="s">
        <v>889</v>
      </c>
    </row>
    <row r="991" spans="1:3" x14ac:dyDescent="0.25">
      <c r="A991" s="37">
        <f t="shared" si="15"/>
        <v>990</v>
      </c>
      <c r="B991" s="38">
        <v>423740</v>
      </c>
      <c r="C991" s="38" t="s">
        <v>889</v>
      </c>
    </row>
    <row r="992" spans="1:3" x14ac:dyDescent="0.25">
      <c r="A992" s="37">
        <f t="shared" si="15"/>
        <v>991</v>
      </c>
      <c r="B992" s="38">
        <v>4238</v>
      </c>
      <c r="C992" s="38" t="s">
        <v>890</v>
      </c>
    </row>
    <row r="993" spans="1:3" ht="25.5" x14ac:dyDescent="0.25">
      <c r="A993" s="37">
        <f t="shared" si="15"/>
        <v>992</v>
      </c>
      <c r="B993" s="38">
        <v>42381</v>
      </c>
      <c r="C993" s="38" t="s">
        <v>891</v>
      </c>
    </row>
    <row r="994" spans="1:3" ht="25.5" x14ac:dyDescent="0.25">
      <c r="A994" s="37">
        <f t="shared" si="15"/>
        <v>993</v>
      </c>
      <c r="B994" s="38">
        <v>423810</v>
      </c>
      <c r="C994" s="38" t="s">
        <v>891</v>
      </c>
    </row>
    <row r="995" spans="1:3" x14ac:dyDescent="0.25">
      <c r="A995" s="37">
        <f t="shared" si="15"/>
        <v>994</v>
      </c>
      <c r="B995" s="38">
        <v>42382</v>
      </c>
      <c r="C995" s="38" t="s">
        <v>892</v>
      </c>
    </row>
    <row r="996" spans="1:3" x14ac:dyDescent="0.25">
      <c r="A996" s="37">
        <f t="shared" si="15"/>
        <v>995</v>
      </c>
      <c r="B996" s="38">
        <v>423820</v>
      </c>
      <c r="C996" s="38" t="s">
        <v>892</v>
      </c>
    </row>
    <row r="997" spans="1:3" x14ac:dyDescent="0.25">
      <c r="A997" s="37">
        <f t="shared" si="15"/>
        <v>996</v>
      </c>
      <c r="B997" s="38">
        <v>42383</v>
      </c>
      <c r="C997" s="38" t="s">
        <v>893</v>
      </c>
    </row>
    <row r="998" spans="1:3" x14ac:dyDescent="0.25">
      <c r="A998" s="37">
        <f t="shared" si="15"/>
        <v>997</v>
      </c>
      <c r="B998" s="38">
        <v>423830</v>
      </c>
      <c r="C998" s="38" t="s">
        <v>893</v>
      </c>
    </row>
    <row r="999" spans="1:3" x14ac:dyDescent="0.25">
      <c r="A999" s="37">
        <f t="shared" si="15"/>
        <v>998</v>
      </c>
      <c r="B999" s="38">
        <v>42384</v>
      </c>
      <c r="C999" s="38" t="s">
        <v>894</v>
      </c>
    </row>
    <row r="1000" spans="1:3" x14ac:dyDescent="0.25">
      <c r="A1000" s="37">
        <f t="shared" si="15"/>
        <v>999</v>
      </c>
      <c r="B1000" s="38">
        <v>423840</v>
      </c>
      <c r="C1000" s="38" t="s">
        <v>895</v>
      </c>
    </row>
    <row r="1001" spans="1:3" x14ac:dyDescent="0.25">
      <c r="A1001" s="37">
        <f t="shared" si="15"/>
        <v>1000</v>
      </c>
      <c r="B1001" s="38">
        <v>42385</v>
      </c>
      <c r="C1001" s="38" t="s">
        <v>896</v>
      </c>
    </row>
    <row r="1002" spans="1:3" x14ac:dyDescent="0.25">
      <c r="A1002" s="37">
        <f t="shared" si="15"/>
        <v>1001</v>
      </c>
      <c r="B1002" s="38">
        <v>423850</v>
      </c>
      <c r="C1002" s="38" t="s">
        <v>896</v>
      </c>
    </row>
    <row r="1003" spans="1:3" ht="25.5" x14ac:dyDescent="0.25">
      <c r="A1003" s="37">
        <f t="shared" si="15"/>
        <v>1002</v>
      </c>
      <c r="B1003" s="38">
        <v>42386</v>
      </c>
      <c r="C1003" s="38" t="s">
        <v>897</v>
      </c>
    </row>
    <row r="1004" spans="1:3" ht="25.5" x14ac:dyDescent="0.25">
      <c r="A1004" s="37">
        <f t="shared" si="15"/>
        <v>1003</v>
      </c>
      <c r="B1004" s="38">
        <v>423860</v>
      </c>
      <c r="C1004" s="38" t="s">
        <v>897</v>
      </c>
    </row>
    <row r="1005" spans="1:3" x14ac:dyDescent="0.25">
      <c r="A1005" s="37">
        <f t="shared" si="15"/>
        <v>1004</v>
      </c>
      <c r="B1005" s="38">
        <v>4239</v>
      </c>
      <c r="C1005" s="38" t="s">
        <v>898</v>
      </c>
    </row>
    <row r="1006" spans="1:3" x14ac:dyDescent="0.25">
      <c r="A1006" s="37">
        <f t="shared" si="15"/>
        <v>1005</v>
      </c>
      <c r="B1006" s="38">
        <v>42391</v>
      </c>
      <c r="C1006" s="38" t="s">
        <v>899</v>
      </c>
    </row>
    <row r="1007" spans="1:3" x14ac:dyDescent="0.25">
      <c r="A1007" s="37">
        <f t="shared" si="15"/>
        <v>1006</v>
      </c>
      <c r="B1007" s="38">
        <v>423910</v>
      </c>
      <c r="C1007" s="38" t="s">
        <v>900</v>
      </c>
    </row>
    <row r="1008" spans="1:3" x14ac:dyDescent="0.25">
      <c r="A1008" s="37">
        <f t="shared" si="15"/>
        <v>1007</v>
      </c>
      <c r="B1008" s="38">
        <v>42392</v>
      </c>
      <c r="C1008" s="38" t="s">
        <v>901</v>
      </c>
    </row>
    <row r="1009" spans="1:3" x14ac:dyDescent="0.25">
      <c r="A1009" s="37">
        <f t="shared" si="15"/>
        <v>1008</v>
      </c>
      <c r="B1009" s="38">
        <v>423920</v>
      </c>
      <c r="C1009" s="38" t="s">
        <v>901</v>
      </c>
    </row>
    <row r="1010" spans="1:3" x14ac:dyDescent="0.25">
      <c r="A1010" s="37">
        <f t="shared" si="15"/>
        <v>1009</v>
      </c>
      <c r="B1010" s="38">
        <v>42393</v>
      </c>
      <c r="C1010" s="38" t="s">
        <v>902</v>
      </c>
    </row>
    <row r="1011" spans="1:3" x14ac:dyDescent="0.25">
      <c r="A1011" s="37">
        <f t="shared" si="15"/>
        <v>1010</v>
      </c>
      <c r="B1011" s="38">
        <v>423930</v>
      </c>
      <c r="C1011" s="38" t="s">
        <v>902</v>
      </c>
    </row>
    <row r="1012" spans="1:3" x14ac:dyDescent="0.25">
      <c r="A1012" s="37">
        <f t="shared" si="15"/>
        <v>1011</v>
      </c>
      <c r="B1012" s="38">
        <v>42394</v>
      </c>
      <c r="C1012" s="38" t="s">
        <v>903</v>
      </c>
    </row>
    <row r="1013" spans="1:3" x14ac:dyDescent="0.25">
      <c r="A1013" s="37">
        <f t="shared" si="15"/>
        <v>1012</v>
      </c>
      <c r="B1013" s="38">
        <v>423940</v>
      </c>
      <c r="C1013" s="38" t="s">
        <v>903</v>
      </c>
    </row>
    <row r="1014" spans="1:3" x14ac:dyDescent="0.25">
      <c r="A1014" s="37">
        <f t="shared" si="15"/>
        <v>1013</v>
      </c>
      <c r="B1014" s="38">
        <v>42399</v>
      </c>
      <c r="C1014" s="38" t="s">
        <v>904</v>
      </c>
    </row>
    <row r="1015" spans="1:3" x14ac:dyDescent="0.25">
      <c r="A1015" s="37">
        <f t="shared" si="15"/>
        <v>1014</v>
      </c>
      <c r="B1015" s="38">
        <v>423990</v>
      </c>
      <c r="C1015" s="38" t="s">
        <v>904</v>
      </c>
    </row>
    <row r="1016" spans="1:3" x14ac:dyDescent="0.25">
      <c r="A1016" s="37">
        <f t="shared" si="15"/>
        <v>1015</v>
      </c>
      <c r="B1016" s="38">
        <v>424</v>
      </c>
      <c r="C1016" s="38" t="s">
        <v>905</v>
      </c>
    </row>
    <row r="1017" spans="1:3" x14ac:dyDescent="0.25">
      <c r="A1017" s="37">
        <f t="shared" si="15"/>
        <v>1016</v>
      </c>
      <c r="B1017" s="38">
        <v>4241</v>
      </c>
      <c r="C1017" s="38" t="s">
        <v>906</v>
      </c>
    </row>
    <row r="1018" spans="1:3" x14ac:dyDescent="0.25">
      <c r="A1018" s="37">
        <f t="shared" si="15"/>
        <v>1017</v>
      </c>
      <c r="B1018" s="38">
        <v>42411</v>
      </c>
      <c r="C1018" s="38" t="s">
        <v>907</v>
      </c>
    </row>
    <row r="1019" spans="1:3" x14ac:dyDescent="0.25">
      <c r="A1019" s="37">
        <f t="shared" si="15"/>
        <v>1018</v>
      </c>
      <c r="B1019" s="38">
        <v>424110</v>
      </c>
      <c r="C1019" s="38" t="s">
        <v>907</v>
      </c>
    </row>
    <row r="1020" spans="1:3" x14ac:dyDescent="0.25">
      <c r="A1020" s="37">
        <f t="shared" si="15"/>
        <v>1019</v>
      </c>
      <c r="B1020" s="38">
        <v>42412</v>
      </c>
      <c r="C1020" s="38" t="s">
        <v>908</v>
      </c>
    </row>
    <row r="1021" spans="1:3" x14ac:dyDescent="0.25">
      <c r="A1021" s="37">
        <f t="shared" si="15"/>
        <v>1020</v>
      </c>
      <c r="B1021" s="38">
        <v>424120</v>
      </c>
      <c r="C1021" s="38" t="s">
        <v>908</v>
      </c>
    </row>
    <row r="1022" spans="1:3" x14ac:dyDescent="0.25">
      <c r="A1022" s="37">
        <f t="shared" si="15"/>
        <v>1021</v>
      </c>
      <c r="B1022" s="38">
        <v>42413</v>
      </c>
      <c r="C1022" s="38" t="s">
        <v>909</v>
      </c>
    </row>
    <row r="1023" spans="1:3" x14ac:dyDescent="0.25">
      <c r="A1023" s="37">
        <f t="shared" si="15"/>
        <v>1022</v>
      </c>
      <c r="B1023" s="38">
        <v>424130</v>
      </c>
      <c r="C1023" s="38" t="s">
        <v>909</v>
      </c>
    </row>
    <row r="1024" spans="1:3" x14ac:dyDescent="0.25">
      <c r="A1024" s="37">
        <f t="shared" si="15"/>
        <v>1023</v>
      </c>
      <c r="B1024" s="38">
        <v>4242</v>
      </c>
      <c r="C1024" s="38" t="s">
        <v>910</v>
      </c>
    </row>
    <row r="1025" spans="1:3" x14ac:dyDescent="0.25">
      <c r="A1025" s="37">
        <f t="shared" si="15"/>
        <v>1024</v>
      </c>
      <c r="B1025" s="38">
        <v>42421</v>
      </c>
      <c r="C1025" s="38" t="s">
        <v>910</v>
      </c>
    </row>
    <row r="1026" spans="1:3" x14ac:dyDescent="0.25">
      <c r="A1026" s="37">
        <f t="shared" si="15"/>
        <v>1025</v>
      </c>
      <c r="B1026" s="38">
        <v>424210</v>
      </c>
      <c r="C1026" s="38" t="s">
        <v>910</v>
      </c>
    </row>
    <row r="1027" spans="1:3" x14ac:dyDescent="0.25">
      <c r="A1027" s="37">
        <f t="shared" si="15"/>
        <v>1026</v>
      </c>
      <c r="B1027" s="38">
        <v>4243</v>
      </c>
      <c r="C1027" s="38" t="s">
        <v>911</v>
      </c>
    </row>
    <row r="1028" spans="1:3" x14ac:dyDescent="0.25">
      <c r="A1028" s="37">
        <f t="shared" ref="A1028:A1091" si="16">A1027+1</f>
        <v>1027</v>
      </c>
      <c r="B1028" s="38">
        <v>42431</v>
      </c>
      <c r="C1028" s="38" t="s">
        <v>912</v>
      </c>
    </row>
    <row r="1029" spans="1:3" x14ac:dyDescent="0.25">
      <c r="A1029" s="37">
        <f t="shared" si="16"/>
        <v>1028</v>
      </c>
      <c r="B1029" s="38">
        <v>424310</v>
      </c>
      <c r="C1029" s="38" t="s">
        <v>912</v>
      </c>
    </row>
    <row r="1030" spans="1:3" x14ac:dyDescent="0.25">
      <c r="A1030" s="37">
        <f t="shared" si="16"/>
        <v>1029</v>
      </c>
      <c r="B1030" s="38">
        <v>42432</v>
      </c>
      <c r="C1030" s="38" t="s">
        <v>913</v>
      </c>
    </row>
    <row r="1031" spans="1:3" x14ac:dyDescent="0.25">
      <c r="A1031" s="37">
        <f t="shared" si="16"/>
        <v>1030</v>
      </c>
      <c r="B1031" s="38">
        <v>424320</v>
      </c>
      <c r="C1031" s="38" t="s">
        <v>913</v>
      </c>
    </row>
    <row r="1032" spans="1:3" x14ac:dyDescent="0.25">
      <c r="A1032" s="37">
        <f t="shared" si="16"/>
        <v>1031</v>
      </c>
      <c r="B1032" s="38">
        <v>42433</v>
      </c>
      <c r="C1032" s="38" t="s">
        <v>914</v>
      </c>
    </row>
    <row r="1033" spans="1:3" x14ac:dyDescent="0.25">
      <c r="A1033" s="37">
        <f t="shared" si="16"/>
        <v>1032</v>
      </c>
      <c r="B1033" s="38">
        <v>424330</v>
      </c>
      <c r="C1033" s="38" t="s">
        <v>914</v>
      </c>
    </row>
    <row r="1034" spans="1:3" x14ac:dyDescent="0.25">
      <c r="A1034" s="37">
        <f t="shared" si="16"/>
        <v>1033</v>
      </c>
      <c r="B1034" s="38">
        <v>42434</v>
      </c>
      <c r="C1034" s="38" t="s">
        <v>915</v>
      </c>
    </row>
    <row r="1035" spans="1:3" x14ac:dyDescent="0.25">
      <c r="A1035" s="37">
        <f t="shared" si="16"/>
        <v>1034</v>
      </c>
      <c r="B1035" s="38">
        <v>424340</v>
      </c>
      <c r="C1035" s="38" t="s">
        <v>915</v>
      </c>
    </row>
    <row r="1036" spans="1:3" x14ac:dyDescent="0.25">
      <c r="A1036" s="37">
        <f t="shared" si="16"/>
        <v>1035</v>
      </c>
      <c r="B1036" s="38">
        <v>4244</v>
      </c>
      <c r="C1036" s="38" t="s">
        <v>916</v>
      </c>
    </row>
    <row r="1037" spans="1:3" x14ac:dyDescent="0.25">
      <c r="A1037" s="37">
        <f t="shared" si="16"/>
        <v>1036</v>
      </c>
      <c r="B1037" s="38">
        <v>42441</v>
      </c>
      <c r="C1037" s="38" t="s">
        <v>917</v>
      </c>
    </row>
    <row r="1038" spans="1:3" x14ac:dyDescent="0.25">
      <c r="A1038" s="37">
        <f t="shared" si="16"/>
        <v>1037</v>
      </c>
      <c r="B1038" s="38">
        <v>424410</v>
      </c>
      <c r="C1038" s="38" t="s">
        <v>917</v>
      </c>
    </row>
    <row r="1039" spans="1:3" x14ac:dyDescent="0.25">
      <c r="A1039" s="37">
        <f t="shared" si="16"/>
        <v>1038</v>
      </c>
      <c r="B1039" s="38">
        <v>42442</v>
      </c>
      <c r="C1039" s="38" t="s">
        <v>918</v>
      </c>
    </row>
    <row r="1040" spans="1:3" x14ac:dyDescent="0.25">
      <c r="A1040" s="37">
        <f t="shared" si="16"/>
        <v>1039</v>
      </c>
      <c r="B1040" s="38">
        <v>424420</v>
      </c>
      <c r="C1040" s="38" t="s">
        <v>918</v>
      </c>
    </row>
    <row r="1041" spans="1:3" x14ac:dyDescent="0.25">
      <c r="A1041" s="37">
        <f t="shared" si="16"/>
        <v>1040</v>
      </c>
      <c r="B1041" s="38">
        <v>42443</v>
      </c>
      <c r="C1041" s="38" t="s">
        <v>919</v>
      </c>
    </row>
    <row r="1042" spans="1:3" x14ac:dyDescent="0.25">
      <c r="A1042" s="37">
        <f t="shared" si="16"/>
        <v>1041</v>
      </c>
      <c r="B1042" s="38">
        <v>424430</v>
      </c>
      <c r="C1042" s="38" t="s">
        <v>919</v>
      </c>
    </row>
    <row r="1043" spans="1:3" x14ac:dyDescent="0.25">
      <c r="A1043" s="37">
        <f t="shared" si="16"/>
        <v>1042</v>
      </c>
      <c r="B1043" s="38">
        <v>42444</v>
      </c>
      <c r="C1043" s="38" t="s">
        <v>920</v>
      </c>
    </row>
    <row r="1044" spans="1:3" x14ac:dyDescent="0.25">
      <c r="A1044" s="37">
        <f t="shared" si="16"/>
        <v>1043</v>
      </c>
      <c r="B1044" s="38">
        <v>424440</v>
      </c>
      <c r="C1044" s="38" t="s">
        <v>920</v>
      </c>
    </row>
    <row r="1045" spans="1:3" x14ac:dyDescent="0.25">
      <c r="A1045" s="37">
        <f t="shared" si="16"/>
        <v>1044</v>
      </c>
      <c r="B1045" s="38">
        <v>42445</v>
      </c>
      <c r="C1045" s="38" t="s">
        <v>921</v>
      </c>
    </row>
    <row r="1046" spans="1:3" x14ac:dyDescent="0.25">
      <c r="A1046" s="37">
        <f t="shared" si="16"/>
        <v>1045</v>
      </c>
      <c r="B1046" s="38">
        <v>424450</v>
      </c>
      <c r="C1046" s="38" t="s">
        <v>921</v>
      </c>
    </row>
    <row r="1047" spans="1:3" x14ac:dyDescent="0.25">
      <c r="A1047" s="37">
        <f t="shared" si="16"/>
        <v>1046</v>
      </c>
      <c r="B1047" s="38">
        <v>42446</v>
      </c>
      <c r="C1047" s="38" t="s">
        <v>922</v>
      </c>
    </row>
    <row r="1048" spans="1:3" x14ac:dyDescent="0.25">
      <c r="A1048" s="37">
        <f t="shared" si="16"/>
        <v>1047</v>
      </c>
      <c r="B1048" s="38">
        <v>424460</v>
      </c>
      <c r="C1048" s="38" t="s">
        <v>922</v>
      </c>
    </row>
    <row r="1049" spans="1:3" x14ac:dyDescent="0.25">
      <c r="A1049" s="37">
        <f t="shared" si="16"/>
        <v>1048</v>
      </c>
      <c r="B1049" s="38">
        <v>42447</v>
      </c>
      <c r="C1049" s="38" t="s">
        <v>923</v>
      </c>
    </row>
    <row r="1050" spans="1:3" x14ac:dyDescent="0.25">
      <c r="A1050" s="37">
        <f t="shared" si="16"/>
        <v>1049</v>
      </c>
      <c r="B1050" s="38">
        <v>424470</v>
      </c>
      <c r="C1050" s="38" t="s">
        <v>923</v>
      </c>
    </row>
    <row r="1051" spans="1:3" x14ac:dyDescent="0.25">
      <c r="A1051" s="37">
        <f t="shared" si="16"/>
        <v>1050</v>
      </c>
      <c r="B1051" s="38">
        <v>42448</v>
      </c>
      <c r="C1051" s="38" t="s">
        <v>924</v>
      </c>
    </row>
    <row r="1052" spans="1:3" x14ac:dyDescent="0.25">
      <c r="A1052" s="37">
        <f t="shared" si="16"/>
        <v>1051</v>
      </c>
      <c r="B1052" s="38">
        <v>424480</v>
      </c>
      <c r="C1052" s="38" t="s">
        <v>924</v>
      </c>
    </row>
    <row r="1053" spans="1:3" x14ac:dyDescent="0.25">
      <c r="A1053" s="37">
        <f t="shared" si="16"/>
        <v>1052</v>
      </c>
      <c r="B1053" s="38">
        <v>42449</v>
      </c>
      <c r="C1053" s="38" t="s">
        <v>925</v>
      </c>
    </row>
    <row r="1054" spans="1:3" x14ac:dyDescent="0.25">
      <c r="A1054" s="37">
        <f t="shared" si="16"/>
        <v>1053</v>
      </c>
      <c r="B1054" s="38">
        <v>424490</v>
      </c>
      <c r="C1054" s="38" t="s">
        <v>925</v>
      </c>
    </row>
    <row r="1055" spans="1:3" x14ac:dyDescent="0.25">
      <c r="A1055" s="37">
        <f t="shared" si="16"/>
        <v>1054</v>
      </c>
      <c r="B1055" s="38">
        <v>4245</v>
      </c>
      <c r="C1055" s="38" t="s">
        <v>926</v>
      </c>
    </row>
    <row r="1056" spans="1:3" x14ac:dyDescent="0.25">
      <c r="A1056" s="37">
        <f t="shared" si="16"/>
        <v>1055</v>
      </c>
      <c r="B1056" s="38">
        <v>42451</v>
      </c>
      <c r="C1056" s="38" t="s">
        <v>927</v>
      </c>
    </row>
    <row r="1057" spans="1:3" x14ac:dyDescent="0.25">
      <c r="A1057" s="37">
        <f t="shared" si="16"/>
        <v>1056</v>
      </c>
      <c r="B1057" s="38">
        <v>424510</v>
      </c>
      <c r="C1057" s="38" t="s">
        <v>927</v>
      </c>
    </row>
    <row r="1058" spans="1:3" x14ac:dyDescent="0.25">
      <c r="A1058" s="37">
        <f t="shared" si="16"/>
        <v>1057</v>
      </c>
      <c r="B1058" s="38">
        <v>42452</v>
      </c>
      <c r="C1058" s="38" t="s">
        <v>928</v>
      </c>
    </row>
    <row r="1059" spans="1:3" x14ac:dyDescent="0.25">
      <c r="A1059" s="37">
        <f t="shared" si="16"/>
        <v>1058</v>
      </c>
      <c r="B1059" s="38">
        <v>424520</v>
      </c>
      <c r="C1059" s="38" t="s">
        <v>928</v>
      </c>
    </row>
    <row r="1060" spans="1:3" x14ac:dyDescent="0.25">
      <c r="A1060" s="37">
        <f t="shared" si="16"/>
        <v>1059</v>
      </c>
      <c r="B1060" s="38">
        <v>42459</v>
      </c>
      <c r="C1060" s="38" t="s">
        <v>929</v>
      </c>
    </row>
    <row r="1061" spans="1:3" x14ac:dyDescent="0.25">
      <c r="A1061" s="37">
        <f t="shared" si="16"/>
        <v>1060</v>
      </c>
      <c r="B1061" s="38">
        <v>424590</v>
      </c>
      <c r="C1061" s="38" t="s">
        <v>929</v>
      </c>
    </row>
    <row r="1062" spans="1:3" x14ac:dyDescent="0.25">
      <c r="A1062" s="37">
        <f t="shared" si="16"/>
        <v>1061</v>
      </c>
      <c r="B1062" s="38">
        <v>4246</v>
      </c>
      <c r="C1062" s="38" t="s">
        <v>930</v>
      </c>
    </row>
    <row r="1063" spans="1:3" x14ac:dyDescent="0.25">
      <c r="A1063" s="37">
        <f t="shared" si="16"/>
        <v>1062</v>
      </c>
      <c r="B1063" s="38">
        <v>42461</v>
      </c>
      <c r="C1063" s="38" t="s">
        <v>931</v>
      </c>
    </row>
    <row r="1064" spans="1:3" x14ac:dyDescent="0.25">
      <c r="A1064" s="37">
        <f t="shared" si="16"/>
        <v>1063</v>
      </c>
      <c r="B1064" s="38">
        <v>424610</v>
      </c>
      <c r="C1064" s="38" t="s">
        <v>931</v>
      </c>
    </row>
    <row r="1065" spans="1:3" x14ac:dyDescent="0.25">
      <c r="A1065" s="37">
        <f t="shared" si="16"/>
        <v>1064</v>
      </c>
      <c r="B1065" s="38">
        <v>42469</v>
      </c>
      <c r="C1065" s="38" t="s">
        <v>932</v>
      </c>
    </row>
    <row r="1066" spans="1:3" x14ac:dyDescent="0.25">
      <c r="A1066" s="37">
        <f t="shared" si="16"/>
        <v>1065</v>
      </c>
      <c r="B1066" s="38">
        <v>424690</v>
      </c>
      <c r="C1066" s="38" t="s">
        <v>932</v>
      </c>
    </row>
    <row r="1067" spans="1:3" x14ac:dyDescent="0.25">
      <c r="A1067" s="37">
        <f t="shared" si="16"/>
        <v>1066</v>
      </c>
      <c r="B1067" s="38">
        <v>4247</v>
      </c>
      <c r="C1067" s="38" t="s">
        <v>933</v>
      </c>
    </row>
    <row r="1068" spans="1:3" x14ac:dyDescent="0.25">
      <c r="A1068" s="37">
        <f t="shared" si="16"/>
        <v>1067</v>
      </c>
      <c r="B1068" s="38">
        <v>42471</v>
      </c>
      <c r="C1068" s="38" t="s">
        <v>934</v>
      </c>
    </row>
    <row r="1069" spans="1:3" x14ac:dyDescent="0.25">
      <c r="A1069" s="37">
        <f t="shared" si="16"/>
        <v>1068</v>
      </c>
      <c r="B1069" s="38">
        <v>424710</v>
      </c>
      <c r="C1069" s="38" t="s">
        <v>934</v>
      </c>
    </row>
    <row r="1070" spans="1:3" ht="25.5" x14ac:dyDescent="0.25">
      <c r="A1070" s="37">
        <f t="shared" si="16"/>
        <v>1069</v>
      </c>
      <c r="B1070" s="38">
        <v>42472</v>
      </c>
      <c r="C1070" s="38" t="s">
        <v>935</v>
      </c>
    </row>
    <row r="1071" spans="1:3" ht="25.5" x14ac:dyDescent="0.25">
      <c r="A1071" s="37">
        <f t="shared" si="16"/>
        <v>1070</v>
      </c>
      <c r="B1071" s="38">
        <v>424720</v>
      </c>
      <c r="C1071" s="38" t="s">
        <v>935</v>
      </c>
    </row>
    <row r="1072" spans="1:3" x14ac:dyDescent="0.25">
      <c r="A1072" s="37">
        <f t="shared" si="16"/>
        <v>1071</v>
      </c>
      <c r="B1072" s="38">
        <v>4248</v>
      </c>
      <c r="C1072" s="38" t="s">
        <v>936</v>
      </c>
    </row>
    <row r="1073" spans="1:3" x14ac:dyDescent="0.25">
      <c r="A1073" s="37">
        <f t="shared" si="16"/>
        <v>1072</v>
      </c>
      <c r="B1073" s="38">
        <v>42481</v>
      </c>
      <c r="C1073" s="38" t="s">
        <v>937</v>
      </c>
    </row>
    <row r="1074" spans="1:3" x14ac:dyDescent="0.25">
      <c r="A1074" s="37">
        <f t="shared" si="16"/>
        <v>1073</v>
      </c>
      <c r="B1074" s="38">
        <v>424810</v>
      </c>
      <c r="C1074" s="38" t="s">
        <v>937</v>
      </c>
    </row>
    <row r="1075" spans="1:3" x14ac:dyDescent="0.25">
      <c r="A1075" s="37">
        <f t="shared" si="16"/>
        <v>1074</v>
      </c>
      <c r="B1075" s="38">
        <v>42482</v>
      </c>
      <c r="C1075" s="38" t="s">
        <v>938</v>
      </c>
    </row>
    <row r="1076" spans="1:3" x14ac:dyDescent="0.25">
      <c r="A1076" s="37">
        <f t="shared" si="16"/>
        <v>1075</v>
      </c>
      <c r="B1076" s="38">
        <v>424820</v>
      </c>
      <c r="C1076" s="38" t="s">
        <v>938</v>
      </c>
    </row>
    <row r="1077" spans="1:3" x14ac:dyDescent="0.25">
      <c r="A1077" s="37">
        <f t="shared" si="16"/>
        <v>1076</v>
      </c>
      <c r="B1077" s="38">
        <v>4249</v>
      </c>
      <c r="C1077" s="38" t="s">
        <v>939</v>
      </c>
    </row>
    <row r="1078" spans="1:3" x14ac:dyDescent="0.25">
      <c r="A1078" s="37">
        <f t="shared" si="16"/>
        <v>1077</v>
      </c>
      <c r="B1078" s="38">
        <v>42491</v>
      </c>
      <c r="C1078" s="38" t="s">
        <v>940</v>
      </c>
    </row>
    <row r="1079" spans="1:3" x14ac:dyDescent="0.25">
      <c r="A1079" s="37">
        <f t="shared" si="16"/>
        <v>1078</v>
      </c>
      <c r="B1079" s="38">
        <v>424910</v>
      </c>
      <c r="C1079" s="38" t="s">
        <v>940</v>
      </c>
    </row>
    <row r="1080" spans="1:3" x14ac:dyDescent="0.25">
      <c r="A1080" s="37">
        <f t="shared" si="16"/>
        <v>1079</v>
      </c>
      <c r="B1080" s="38">
        <v>42492</v>
      </c>
      <c r="C1080" s="38" t="s">
        <v>941</v>
      </c>
    </row>
    <row r="1081" spans="1:3" x14ac:dyDescent="0.25">
      <c r="A1081" s="37">
        <f t="shared" si="16"/>
        <v>1080</v>
      </c>
      <c r="B1081" s="38">
        <v>424920</v>
      </c>
      <c r="C1081" s="38" t="s">
        <v>941</v>
      </c>
    </row>
    <row r="1082" spans="1:3" x14ac:dyDescent="0.25">
      <c r="A1082" s="37">
        <f t="shared" si="16"/>
        <v>1081</v>
      </c>
      <c r="B1082" s="38">
        <v>42493</v>
      </c>
      <c r="C1082" s="38" t="s">
        <v>942</v>
      </c>
    </row>
    <row r="1083" spans="1:3" x14ac:dyDescent="0.25">
      <c r="A1083" s="37">
        <f t="shared" si="16"/>
        <v>1082</v>
      </c>
      <c r="B1083" s="38">
        <v>424930</v>
      </c>
      <c r="C1083" s="38" t="s">
        <v>942</v>
      </c>
    </row>
    <row r="1084" spans="1:3" x14ac:dyDescent="0.25">
      <c r="A1084" s="37">
        <f t="shared" si="16"/>
        <v>1083</v>
      </c>
      <c r="B1084" s="38">
        <v>42494</v>
      </c>
      <c r="C1084" s="38" t="s">
        <v>943</v>
      </c>
    </row>
    <row r="1085" spans="1:3" x14ac:dyDescent="0.25">
      <c r="A1085" s="37">
        <f t="shared" si="16"/>
        <v>1084</v>
      </c>
      <c r="B1085" s="38">
        <v>424940</v>
      </c>
      <c r="C1085" s="38" t="s">
        <v>943</v>
      </c>
    </row>
    <row r="1086" spans="1:3" x14ac:dyDescent="0.25">
      <c r="A1086" s="37">
        <f t="shared" si="16"/>
        <v>1085</v>
      </c>
      <c r="B1086" s="38">
        <v>42495</v>
      </c>
      <c r="C1086" s="38" t="s">
        <v>944</v>
      </c>
    </row>
    <row r="1087" spans="1:3" x14ac:dyDescent="0.25">
      <c r="A1087" s="37">
        <f t="shared" si="16"/>
        <v>1086</v>
      </c>
      <c r="B1087" s="38">
        <v>424950</v>
      </c>
      <c r="C1087" s="38" t="s">
        <v>944</v>
      </c>
    </row>
    <row r="1088" spans="1:3" x14ac:dyDescent="0.25">
      <c r="A1088" s="37">
        <f t="shared" si="16"/>
        <v>1087</v>
      </c>
      <c r="B1088" s="38">
        <v>42499</v>
      </c>
      <c r="C1088" s="38" t="s">
        <v>945</v>
      </c>
    </row>
    <row r="1089" spans="1:3" x14ac:dyDescent="0.25">
      <c r="A1089" s="37">
        <f t="shared" si="16"/>
        <v>1088</v>
      </c>
      <c r="B1089" s="38">
        <v>424990</v>
      </c>
      <c r="C1089" s="38" t="s">
        <v>945</v>
      </c>
    </row>
    <row r="1090" spans="1:3" x14ac:dyDescent="0.25">
      <c r="A1090" s="37">
        <f t="shared" si="16"/>
        <v>1089</v>
      </c>
      <c r="B1090" s="38">
        <v>425</v>
      </c>
      <c r="C1090" s="38" t="s">
        <v>946</v>
      </c>
    </row>
    <row r="1091" spans="1:3" x14ac:dyDescent="0.25">
      <c r="A1091" s="37">
        <f t="shared" si="16"/>
        <v>1090</v>
      </c>
      <c r="B1091" s="38">
        <v>4251</v>
      </c>
      <c r="C1091" s="38" t="s">
        <v>946</v>
      </c>
    </row>
    <row r="1092" spans="1:3" x14ac:dyDescent="0.25">
      <c r="A1092" s="37">
        <f t="shared" ref="A1092:A1155" si="17">A1091+1</f>
        <v>1091</v>
      </c>
      <c r="B1092" s="38">
        <v>42511</v>
      </c>
      <c r="C1092" s="38" t="s">
        <v>947</v>
      </c>
    </row>
    <row r="1093" spans="1:3" x14ac:dyDescent="0.25">
      <c r="A1093" s="37">
        <f t="shared" si="17"/>
        <v>1092</v>
      </c>
      <c r="B1093" s="38">
        <v>425110</v>
      </c>
      <c r="C1093" s="38" t="s">
        <v>947</v>
      </c>
    </row>
    <row r="1094" spans="1:3" x14ac:dyDescent="0.25">
      <c r="A1094" s="37">
        <f t="shared" si="17"/>
        <v>1093</v>
      </c>
      <c r="B1094" s="38">
        <v>42512</v>
      </c>
      <c r="C1094" s="38" t="s">
        <v>948</v>
      </c>
    </row>
    <row r="1095" spans="1:3" x14ac:dyDescent="0.25">
      <c r="A1095" s="37">
        <f t="shared" si="17"/>
        <v>1094</v>
      </c>
      <c r="B1095" s="38">
        <v>425120</v>
      </c>
      <c r="C1095" s="38" t="s">
        <v>948</v>
      </c>
    </row>
    <row r="1096" spans="1:3" x14ac:dyDescent="0.25">
      <c r="A1096" s="37">
        <f t="shared" si="17"/>
        <v>1095</v>
      </c>
      <c r="B1096" s="38" t="s">
        <v>949</v>
      </c>
      <c r="C1096" s="38" t="s">
        <v>950</v>
      </c>
    </row>
    <row r="1097" spans="1:3" x14ac:dyDescent="0.25">
      <c r="A1097" s="37">
        <f t="shared" si="17"/>
        <v>1096</v>
      </c>
      <c r="B1097" s="38">
        <v>441</v>
      </c>
      <c r="C1097" s="38" t="s">
        <v>951</v>
      </c>
    </row>
    <row r="1098" spans="1:3" x14ac:dyDescent="0.25">
      <c r="A1098" s="37">
        <f t="shared" si="17"/>
        <v>1097</v>
      </c>
      <c r="B1098" s="38">
        <v>4411</v>
      </c>
      <c r="C1098" s="38" t="s">
        <v>952</v>
      </c>
    </row>
    <row r="1099" spans="1:3" x14ac:dyDescent="0.25">
      <c r="A1099" s="37">
        <f t="shared" si="17"/>
        <v>1098</v>
      </c>
      <c r="B1099" s="38">
        <v>44111</v>
      </c>
      <c r="C1099" s="38" t="s">
        <v>953</v>
      </c>
    </row>
    <row r="1100" spans="1:3" x14ac:dyDescent="0.25">
      <c r="A1100" s="37">
        <f t="shared" si="17"/>
        <v>1099</v>
      </c>
      <c r="B1100" s="38">
        <v>441110</v>
      </c>
      <c r="C1100" s="38" t="s">
        <v>953</v>
      </c>
    </row>
    <row r="1101" spans="1:3" x14ac:dyDescent="0.25">
      <c r="A1101" s="37">
        <f t="shared" si="17"/>
        <v>1100</v>
      </c>
      <c r="B1101" s="38">
        <v>44112</v>
      </c>
      <c r="C1101" s="38" t="s">
        <v>954</v>
      </c>
    </row>
    <row r="1102" spans="1:3" x14ac:dyDescent="0.25">
      <c r="A1102" s="37">
        <f t="shared" si="17"/>
        <v>1101</v>
      </c>
      <c r="B1102" s="38">
        <v>441120</v>
      </c>
      <c r="C1102" s="38" t="s">
        <v>954</v>
      </c>
    </row>
    <row r="1103" spans="1:3" x14ac:dyDescent="0.25">
      <c r="A1103" s="37">
        <f t="shared" si="17"/>
        <v>1102</v>
      </c>
      <c r="B1103" s="38">
        <v>4412</v>
      </c>
      <c r="C1103" s="38" t="s">
        <v>955</v>
      </c>
    </row>
    <row r="1104" spans="1:3" x14ac:dyDescent="0.25">
      <c r="A1104" s="37">
        <f t="shared" si="17"/>
        <v>1103</v>
      </c>
      <c r="B1104" s="38">
        <v>44121</v>
      </c>
      <c r="C1104" s="38" t="s">
        <v>956</v>
      </c>
    </row>
    <row r="1105" spans="1:3" x14ac:dyDescent="0.25">
      <c r="A1105" s="37">
        <f t="shared" si="17"/>
        <v>1104</v>
      </c>
      <c r="B1105" s="38">
        <v>441210</v>
      </c>
      <c r="C1105" s="38" t="s">
        <v>956</v>
      </c>
    </row>
    <row r="1106" spans="1:3" x14ac:dyDescent="0.25">
      <c r="A1106" s="37">
        <f t="shared" si="17"/>
        <v>1105</v>
      </c>
      <c r="B1106" s="38">
        <v>44122</v>
      </c>
      <c r="C1106" s="38" t="s">
        <v>957</v>
      </c>
    </row>
    <row r="1107" spans="1:3" x14ac:dyDescent="0.25">
      <c r="A1107" s="37">
        <f t="shared" si="17"/>
        <v>1106</v>
      </c>
      <c r="B1107" s="38">
        <v>441222</v>
      </c>
      <c r="C1107" s="38" t="s">
        <v>958</v>
      </c>
    </row>
    <row r="1108" spans="1:3" x14ac:dyDescent="0.25">
      <c r="A1108" s="37">
        <f t="shared" si="17"/>
        <v>1107</v>
      </c>
      <c r="B1108" s="38">
        <v>441228</v>
      </c>
      <c r="C1108" s="38" t="s">
        <v>959</v>
      </c>
    </row>
    <row r="1109" spans="1:3" x14ac:dyDescent="0.25">
      <c r="A1109" s="37">
        <f t="shared" si="17"/>
        <v>1108</v>
      </c>
      <c r="B1109" s="38">
        <v>4413</v>
      </c>
      <c r="C1109" s="38" t="s">
        <v>960</v>
      </c>
    </row>
    <row r="1110" spans="1:3" x14ac:dyDescent="0.25">
      <c r="A1110" s="37">
        <f t="shared" si="17"/>
        <v>1109</v>
      </c>
      <c r="B1110" s="38">
        <v>44131</v>
      </c>
      <c r="C1110" s="38" t="s">
        <v>961</v>
      </c>
    </row>
    <row r="1111" spans="1:3" x14ac:dyDescent="0.25">
      <c r="A1111" s="37">
        <f t="shared" si="17"/>
        <v>1110</v>
      </c>
      <c r="B1111" s="38">
        <v>441310</v>
      </c>
      <c r="C1111" s="38" t="s">
        <v>961</v>
      </c>
    </row>
    <row r="1112" spans="1:3" x14ac:dyDescent="0.25">
      <c r="A1112" s="37">
        <f t="shared" si="17"/>
        <v>1111</v>
      </c>
      <c r="B1112" s="38">
        <v>44132</v>
      </c>
      <c r="C1112" s="38" t="s">
        <v>962</v>
      </c>
    </row>
    <row r="1113" spans="1:3" x14ac:dyDescent="0.25">
      <c r="A1113" s="37">
        <f t="shared" si="17"/>
        <v>1112</v>
      </c>
      <c r="B1113" s="38">
        <v>441320</v>
      </c>
      <c r="C1113" s="38" t="s">
        <v>962</v>
      </c>
    </row>
    <row r="1114" spans="1:3" x14ac:dyDescent="0.25">
      <c r="A1114" s="37">
        <f t="shared" si="17"/>
        <v>1113</v>
      </c>
      <c r="B1114" s="38">
        <v>442</v>
      </c>
      <c r="C1114" s="38" t="s">
        <v>963</v>
      </c>
    </row>
    <row r="1115" spans="1:3" x14ac:dyDescent="0.25">
      <c r="A1115" s="37">
        <f t="shared" si="17"/>
        <v>1114</v>
      </c>
      <c r="B1115" s="38">
        <v>4421</v>
      </c>
      <c r="C1115" s="38" t="s">
        <v>964</v>
      </c>
    </row>
    <row r="1116" spans="1:3" x14ac:dyDescent="0.25">
      <c r="A1116" s="37">
        <f t="shared" si="17"/>
        <v>1115</v>
      </c>
      <c r="B1116" s="38">
        <v>44211</v>
      </c>
      <c r="C1116" s="38" t="s">
        <v>964</v>
      </c>
    </row>
    <row r="1117" spans="1:3" x14ac:dyDescent="0.25">
      <c r="A1117" s="37">
        <f t="shared" si="17"/>
        <v>1116</v>
      </c>
      <c r="B1117" s="38">
        <v>442110</v>
      </c>
      <c r="C1117" s="38" t="s">
        <v>964</v>
      </c>
    </row>
    <row r="1118" spans="1:3" x14ac:dyDescent="0.25">
      <c r="A1118" s="37">
        <f t="shared" si="17"/>
        <v>1117</v>
      </c>
      <c r="B1118" s="38">
        <v>4422</v>
      </c>
      <c r="C1118" s="38" t="s">
        <v>965</v>
      </c>
    </row>
    <row r="1119" spans="1:3" x14ac:dyDescent="0.25">
      <c r="A1119" s="37">
        <f t="shared" si="17"/>
        <v>1118</v>
      </c>
      <c r="B1119" s="38">
        <v>44221</v>
      </c>
      <c r="C1119" s="38" t="s">
        <v>966</v>
      </c>
    </row>
    <row r="1120" spans="1:3" x14ac:dyDescent="0.25">
      <c r="A1120" s="37">
        <f t="shared" si="17"/>
        <v>1119</v>
      </c>
      <c r="B1120" s="38">
        <v>442210</v>
      </c>
      <c r="C1120" s="38" t="s">
        <v>966</v>
      </c>
    </row>
    <row r="1121" spans="1:3" x14ac:dyDescent="0.25">
      <c r="A1121" s="37">
        <f t="shared" si="17"/>
        <v>1120</v>
      </c>
      <c r="B1121" s="38">
        <v>44229</v>
      </c>
      <c r="C1121" s="38" t="s">
        <v>967</v>
      </c>
    </row>
    <row r="1122" spans="1:3" x14ac:dyDescent="0.25">
      <c r="A1122" s="37">
        <f t="shared" si="17"/>
        <v>1121</v>
      </c>
      <c r="B1122" s="38">
        <v>442291</v>
      </c>
      <c r="C1122" s="38" t="s">
        <v>968</v>
      </c>
    </row>
    <row r="1123" spans="1:3" x14ac:dyDescent="0.25">
      <c r="A1123" s="37">
        <f t="shared" si="17"/>
        <v>1122</v>
      </c>
      <c r="B1123" s="38">
        <v>442299</v>
      </c>
      <c r="C1123" s="38" t="s">
        <v>969</v>
      </c>
    </row>
    <row r="1124" spans="1:3" x14ac:dyDescent="0.25">
      <c r="A1124" s="37">
        <f t="shared" si="17"/>
        <v>1123</v>
      </c>
      <c r="B1124" s="38">
        <v>443</v>
      </c>
      <c r="C1124" s="38" t="s">
        <v>970</v>
      </c>
    </row>
    <row r="1125" spans="1:3" x14ac:dyDescent="0.25">
      <c r="A1125" s="37">
        <f t="shared" si="17"/>
        <v>1124</v>
      </c>
      <c r="B1125" s="38">
        <v>4431</v>
      </c>
      <c r="C1125" s="38" t="s">
        <v>970</v>
      </c>
    </row>
    <row r="1126" spans="1:3" x14ac:dyDescent="0.25">
      <c r="A1126" s="37">
        <f t="shared" si="17"/>
        <v>1125</v>
      </c>
      <c r="B1126" s="38">
        <v>44314</v>
      </c>
      <c r="C1126" s="38" t="s">
        <v>970</v>
      </c>
    </row>
    <row r="1127" spans="1:3" x14ac:dyDescent="0.25">
      <c r="A1127" s="37">
        <f t="shared" si="17"/>
        <v>1126</v>
      </c>
      <c r="B1127" s="38">
        <v>443141</v>
      </c>
      <c r="C1127" s="38" t="s">
        <v>971</v>
      </c>
    </row>
    <row r="1128" spans="1:3" x14ac:dyDescent="0.25">
      <c r="A1128" s="37">
        <f t="shared" si="17"/>
        <v>1127</v>
      </c>
      <c r="B1128" s="38">
        <v>443142</v>
      </c>
      <c r="C1128" s="38" t="s">
        <v>972</v>
      </c>
    </row>
    <row r="1129" spans="1:3" x14ac:dyDescent="0.25">
      <c r="A1129" s="37">
        <f t="shared" si="17"/>
        <v>1128</v>
      </c>
      <c r="B1129" s="38">
        <v>444</v>
      </c>
      <c r="C1129" s="38" t="s">
        <v>973</v>
      </c>
    </row>
    <row r="1130" spans="1:3" x14ac:dyDescent="0.25">
      <c r="A1130" s="37">
        <f t="shared" si="17"/>
        <v>1129</v>
      </c>
      <c r="B1130" s="38">
        <v>4441</v>
      </c>
      <c r="C1130" s="38" t="s">
        <v>974</v>
      </c>
    </row>
    <row r="1131" spans="1:3" x14ac:dyDescent="0.25">
      <c r="A1131" s="37">
        <f t="shared" si="17"/>
        <v>1130</v>
      </c>
      <c r="B1131" s="38">
        <v>44411</v>
      </c>
      <c r="C1131" s="38" t="s">
        <v>975</v>
      </c>
    </row>
    <row r="1132" spans="1:3" x14ac:dyDescent="0.25">
      <c r="A1132" s="37">
        <f t="shared" si="17"/>
        <v>1131</v>
      </c>
      <c r="B1132" s="38">
        <v>444110</v>
      </c>
      <c r="C1132" s="38" t="s">
        <v>975</v>
      </c>
    </row>
    <row r="1133" spans="1:3" x14ac:dyDescent="0.25">
      <c r="A1133" s="37">
        <f t="shared" si="17"/>
        <v>1132</v>
      </c>
      <c r="B1133" s="38">
        <v>44412</v>
      </c>
      <c r="C1133" s="38" t="s">
        <v>976</v>
      </c>
    </row>
    <row r="1134" spans="1:3" x14ac:dyDescent="0.25">
      <c r="A1134" s="37">
        <f t="shared" si="17"/>
        <v>1133</v>
      </c>
      <c r="B1134" s="38">
        <v>444120</v>
      </c>
      <c r="C1134" s="38" t="s">
        <v>976</v>
      </c>
    </row>
    <row r="1135" spans="1:3" x14ac:dyDescent="0.25">
      <c r="A1135" s="37">
        <f t="shared" si="17"/>
        <v>1134</v>
      </c>
      <c r="B1135" s="38">
        <v>44413</v>
      </c>
      <c r="C1135" s="38" t="s">
        <v>977</v>
      </c>
    </row>
    <row r="1136" spans="1:3" x14ac:dyDescent="0.25">
      <c r="A1136" s="37">
        <f t="shared" si="17"/>
        <v>1135</v>
      </c>
      <c r="B1136" s="38">
        <v>444130</v>
      </c>
      <c r="C1136" s="38" t="s">
        <v>977</v>
      </c>
    </row>
    <row r="1137" spans="1:3" x14ac:dyDescent="0.25">
      <c r="A1137" s="37">
        <f t="shared" si="17"/>
        <v>1136</v>
      </c>
      <c r="B1137" s="38">
        <v>44419</v>
      </c>
      <c r="C1137" s="38" t="s">
        <v>978</v>
      </c>
    </row>
    <row r="1138" spans="1:3" x14ac:dyDescent="0.25">
      <c r="A1138" s="37">
        <f t="shared" si="17"/>
        <v>1137</v>
      </c>
      <c r="B1138" s="38">
        <v>444190</v>
      </c>
      <c r="C1138" s="38" t="s">
        <v>978</v>
      </c>
    </row>
    <row r="1139" spans="1:3" x14ac:dyDescent="0.25">
      <c r="A1139" s="37">
        <f t="shared" si="17"/>
        <v>1138</v>
      </c>
      <c r="B1139" s="38">
        <v>4442</v>
      </c>
      <c r="C1139" s="38" t="s">
        <v>979</v>
      </c>
    </row>
    <row r="1140" spans="1:3" x14ac:dyDescent="0.25">
      <c r="A1140" s="37">
        <f t="shared" si="17"/>
        <v>1139</v>
      </c>
      <c r="B1140" s="38">
        <v>44421</v>
      </c>
      <c r="C1140" s="38" t="s">
        <v>980</v>
      </c>
    </row>
    <row r="1141" spans="1:3" x14ac:dyDescent="0.25">
      <c r="A1141" s="37">
        <f t="shared" si="17"/>
        <v>1140</v>
      </c>
      <c r="B1141" s="38">
        <v>444210</v>
      </c>
      <c r="C1141" s="38" t="s">
        <v>980</v>
      </c>
    </row>
    <row r="1142" spans="1:3" x14ac:dyDescent="0.25">
      <c r="A1142" s="37">
        <f t="shared" si="17"/>
        <v>1141</v>
      </c>
      <c r="B1142" s="38">
        <v>44422</v>
      </c>
      <c r="C1142" s="38" t="s">
        <v>981</v>
      </c>
    </row>
    <row r="1143" spans="1:3" x14ac:dyDescent="0.25">
      <c r="A1143" s="37">
        <f t="shared" si="17"/>
        <v>1142</v>
      </c>
      <c r="B1143" s="38">
        <v>444220</v>
      </c>
      <c r="C1143" s="38" t="s">
        <v>981</v>
      </c>
    </row>
    <row r="1144" spans="1:3" x14ac:dyDescent="0.25">
      <c r="A1144" s="37">
        <f t="shared" si="17"/>
        <v>1143</v>
      </c>
      <c r="B1144" s="38">
        <v>445</v>
      </c>
      <c r="C1144" s="38" t="s">
        <v>982</v>
      </c>
    </row>
    <row r="1145" spans="1:3" x14ac:dyDescent="0.25">
      <c r="A1145" s="37">
        <f t="shared" si="17"/>
        <v>1144</v>
      </c>
      <c r="B1145" s="38">
        <v>4451</v>
      </c>
      <c r="C1145" s="38" t="s">
        <v>983</v>
      </c>
    </row>
    <row r="1146" spans="1:3" x14ac:dyDescent="0.25">
      <c r="A1146" s="37">
        <f t="shared" si="17"/>
        <v>1145</v>
      </c>
      <c r="B1146" s="38">
        <v>44511</v>
      </c>
      <c r="C1146" s="38" t="s">
        <v>984</v>
      </c>
    </row>
    <row r="1147" spans="1:3" x14ac:dyDescent="0.25">
      <c r="A1147" s="37">
        <f t="shared" si="17"/>
        <v>1146</v>
      </c>
      <c r="B1147" s="38">
        <v>445110</v>
      </c>
      <c r="C1147" s="38" t="s">
        <v>984</v>
      </c>
    </row>
    <row r="1148" spans="1:3" x14ac:dyDescent="0.25">
      <c r="A1148" s="37">
        <f t="shared" si="17"/>
        <v>1147</v>
      </c>
      <c r="B1148" s="38">
        <v>44512</v>
      </c>
      <c r="C1148" s="38" t="s">
        <v>985</v>
      </c>
    </row>
    <row r="1149" spans="1:3" x14ac:dyDescent="0.25">
      <c r="A1149" s="37">
        <f t="shared" si="17"/>
        <v>1148</v>
      </c>
      <c r="B1149" s="38">
        <v>445120</v>
      </c>
      <c r="C1149" s="38" t="s">
        <v>985</v>
      </c>
    </row>
    <row r="1150" spans="1:3" x14ac:dyDescent="0.25">
      <c r="A1150" s="37">
        <f t="shared" si="17"/>
        <v>1149</v>
      </c>
      <c r="B1150" s="38">
        <v>4452</v>
      </c>
      <c r="C1150" s="38" t="s">
        <v>986</v>
      </c>
    </row>
    <row r="1151" spans="1:3" x14ac:dyDescent="0.25">
      <c r="A1151" s="37">
        <f t="shared" si="17"/>
        <v>1150</v>
      </c>
      <c r="B1151" s="38">
        <v>44521</v>
      </c>
      <c r="C1151" s="38" t="s">
        <v>987</v>
      </c>
    </row>
    <row r="1152" spans="1:3" x14ac:dyDescent="0.25">
      <c r="A1152" s="37">
        <f t="shared" si="17"/>
        <v>1151</v>
      </c>
      <c r="B1152" s="38">
        <v>445210</v>
      </c>
      <c r="C1152" s="38" t="s">
        <v>987</v>
      </c>
    </row>
    <row r="1153" spans="1:3" x14ac:dyDescent="0.25">
      <c r="A1153" s="37">
        <f t="shared" si="17"/>
        <v>1152</v>
      </c>
      <c r="B1153" s="38">
        <v>44522</v>
      </c>
      <c r="C1153" s="38" t="s">
        <v>988</v>
      </c>
    </row>
    <row r="1154" spans="1:3" x14ac:dyDescent="0.25">
      <c r="A1154" s="37">
        <f t="shared" si="17"/>
        <v>1153</v>
      </c>
      <c r="B1154" s="38">
        <v>445220</v>
      </c>
      <c r="C1154" s="38" t="s">
        <v>988</v>
      </c>
    </row>
    <row r="1155" spans="1:3" x14ac:dyDescent="0.25">
      <c r="A1155" s="37">
        <f t="shared" si="17"/>
        <v>1154</v>
      </c>
      <c r="B1155" s="38">
        <v>44523</v>
      </c>
      <c r="C1155" s="38" t="s">
        <v>989</v>
      </c>
    </row>
    <row r="1156" spans="1:3" x14ac:dyDescent="0.25">
      <c r="A1156" s="37">
        <f t="shared" ref="A1156:A1219" si="18">A1155+1</f>
        <v>1155</v>
      </c>
      <c r="B1156" s="38">
        <v>445230</v>
      </c>
      <c r="C1156" s="38" t="s">
        <v>989</v>
      </c>
    </row>
    <row r="1157" spans="1:3" x14ac:dyDescent="0.25">
      <c r="A1157" s="37">
        <f t="shared" si="18"/>
        <v>1156</v>
      </c>
      <c r="B1157" s="38">
        <v>44529</v>
      </c>
      <c r="C1157" s="38" t="s">
        <v>990</v>
      </c>
    </row>
    <row r="1158" spans="1:3" x14ac:dyDescent="0.25">
      <c r="A1158" s="37">
        <f t="shared" si="18"/>
        <v>1157</v>
      </c>
      <c r="B1158" s="38">
        <v>445291</v>
      </c>
      <c r="C1158" s="38" t="s">
        <v>991</v>
      </c>
    </row>
    <row r="1159" spans="1:3" x14ac:dyDescent="0.25">
      <c r="A1159" s="37">
        <f t="shared" si="18"/>
        <v>1158</v>
      </c>
      <c r="B1159" s="38">
        <v>445292</v>
      </c>
      <c r="C1159" s="38" t="s">
        <v>992</v>
      </c>
    </row>
    <row r="1160" spans="1:3" x14ac:dyDescent="0.25">
      <c r="A1160" s="37">
        <f t="shared" si="18"/>
        <v>1159</v>
      </c>
      <c r="B1160" s="38">
        <v>445299</v>
      </c>
      <c r="C1160" s="38" t="s">
        <v>993</v>
      </c>
    </row>
    <row r="1161" spans="1:3" x14ac:dyDescent="0.25">
      <c r="A1161" s="37">
        <f t="shared" si="18"/>
        <v>1160</v>
      </c>
      <c r="B1161" s="38">
        <v>4453</v>
      </c>
      <c r="C1161" s="38" t="s">
        <v>994</v>
      </c>
    </row>
    <row r="1162" spans="1:3" x14ac:dyDescent="0.25">
      <c r="A1162" s="37">
        <f t="shared" si="18"/>
        <v>1161</v>
      </c>
      <c r="B1162" s="38">
        <v>44531</v>
      </c>
      <c r="C1162" s="38" t="s">
        <v>994</v>
      </c>
    </row>
    <row r="1163" spans="1:3" x14ac:dyDescent="0.25">
      <c r="A1163" s="37">
        <f t="shared" si="18"/>
        <v>1162</v>
      </c>
      <c r="B1163" s="38">
        <v>445310</v>
      </c>
      <c r="C1163" s="38" t="s">
        <v>994</v>
      </c>
    </row>
    <row r="1164" spans="1:3" x14ac:dyDescent="0.25">
      <c r="A1164" s="37">
        <f t="shared" si="18"/>
        <v>1163</v>
      </c>
      <c r="B1164" s="38">
        <v>446</v>
      </c>
      <c r="C1164" s="38" t="s">
        <v>995</v>
      </c>
    </row>
    <row r="1165" spans="1:3" x14ac:dyDescent="0.25">
      <c r="A1165" s="37">
        <f t="shared" si="18"/>
        <v>1164</v>
      </c>
      <c r="B1165" s="38">
        <v>4461</v>
      </c>
      <c r="C1165" s="38" t="s">
        <v>995</v>
      </c>
    </row>
    <row r="1166" spans="1:3" x14ac:dyDescent="0.25">
      <c r="A1166" s="37">
        <f t="shared" si="18"/>
        <v>1165</v>
      </c>
      <c r="B1166" s="38">
        <v>44611</v>
      </c>
      <c r="C1166" s="38" t="s">
        <v>996</v>
      </c>
    </row>
    <row r="1167" spans="1:3" x14ac:dyDescent="0.25">
      <c r="A1167" s="37">
        <f t="shared" si="18"/>
        <v>1166</v>
      </c>
      <c r="B1167" s="38">
        <v>446110</v>
      </c>
      <c r="C1167" s="38" t="s">
        <v>996</v>
      </c>
    </row>
    <row r="1168" spans="1:3" x14ac:dyDescent="0.25">
      <c r="A1168" s="37">
        <f t="shared" si="18"/>
        <v>1167</v>
      </c>
      <c r="B1168" s="38">
        <v>44612</v>
      </c>
      <c r="C1168" s="38" t="s">
        <v>997</v>
      </c>
    </row>
    <row r="1169" spans="1:3" x14ac:dyDescent="0.25">
      <c r="A1169" s="37">
        <f t="shared" si="18"/>
        <v>1168</v>
      </c>
      <c r="B1169" s="38">
        <v>446120</v>
      </c>
      <c r="C1169" s="38" t="s">
        <v>997</v>
      </c>
    </row>
    <row r="1170" spans="1:3" x14ac:dyDescent="0.25">
      <c r="A1170" s="37">
        <f t="shared" si="18"/>
        <v>1169</v>
      </c>
      <c r="B1170" s="38">
        <v>44613</v>
      </c>
      <c r="C1170" s="38" t="s">
        <v>998</v>
      </c>
    </row>
    <row r="1171" spans="1:3" x14ac:dyDescent="0.25">
      <c r="A1171" s="37">
        <f t="shared" si="18"/>
        <v>1170</v>
      </c>
      <c r="B1171" s="38">
        <v>446130</v>
      </c>
      <c r="C1171" s="38" t="s">
        <v>998</v>
      </c>
    </row>
    <row r="1172" spans="1:3" x14ac:dyDescent="0.25">
      <c r="A1172" s="37">
        <f t="shared" si="18"/>
        <v>1171</v>
      </c>
      <c r="B1172" s="38">
        <v>44619</v>
      </c>
      <c r="C1172" s="38" t="s">
        <v>999</v>
      </c>
    </row>
    <row r="1173" spans="1:3" x14ac:dyDescent="0.25">
      <c r="A1173" s="37">
        <f t="shared" si="18"/>
        <v>1172</v>
      </c>
      <c r="B1173" s="38">
        <v>446191</v>
      </c>
      <c r="C1173" s="38" t="s">
        <v>1000</v>
      </c>
    </row>
    <row r="1174" spans="1:3" x14ac:dyDescent="0.25">
      <c r="A1174" s="37">
        <f t="shared" si="18"/>
        <v>1173</v>
      </c>
      <c r="B1174" s="38">
        <v>446199</v>
      </c>
      <c r="C1174" s="38" t="s">
        <v>1001</v>
      </c>
    </row>
    <row r="1175" spans="1:3" x14ac:dyDescent="0.25">
      <c r="A1175" s="37">
        <f t="shared" si="18"/>
        <v>1174</v>
      </c>
      <c r="B1175" s="38">
        <v>447</v>
      </c>
      <c r="C1175" s="38" t="s">
        <v>1002</v>
      </c>
    </row>
    <row r="1176" spans="1:3" x14ac:dyDescent="0.25">
      <c r="A1176" s="37">
        <f t="shared" si="18"/>
        <v>1175</v>
      </c>
      <c r="B1176" s="38">
        <v>4471</v>
      </c>
      <c r="C1176" s="38" t="s">
        <v>1002</v>
      </c>
    </row>
    <row r="1177" spans="1:3" x14ac:dyDescent="0.25">
      <c r="A1177" s="37">
        <f t="shared" si="18"/>
        <v>1176</v>
      </c>
      <c r="B1177" s="38">
        <v>44711</v>
      </c>
      <c r="C1177" s="38" t="s">
        <v>1003</v>
      </c>
    </row>
    <row r="1178" spans="1:3" x14ac:dyDescent="0.25">
      <c r="A1178" s="37">
        <f t="shared" si="18"/>
        <v>1177</v>
      </c>
      <c r="B1178" s="38">
        <v>447110</v>
      </c>
      <c r="C1178" s="38" t="s">
        <v>1003</v>
      </c>
    </row>
    <row r="1179" spans="1:3" x14ac:dyDescent="0.25">
      <c r="A1179" s="37">
        <f t="shared" si="18"/>
        <v>1178</v>
      </c>
      <c r="B1179" s="38">
        <v>44719</v>
      </c>
      <c r="C1179" s="38" t="s">
        <v>1004</v>
      </c>
    </row>
    <row r="1180" spans="1:3" x14ac:dyDescent="0.25">
      <c r="A1180" s="37">
        <f t="shared" si="18"/>
        <v>1179</v>
      </c>
      <c r="B1180" s="38">
        <v>447190</v>
      </c>
      <c r="C1180" s="38" t="s">
        <v>1004</v>
      </c>
    </row>
    <row r="1181" spans="1:3" x14ac:dyDescent="0.25">
      <c r="A1181" s="37">
        <f t="shared" si="18"/>
        <v>1180</v>
      </c>
      <c r="B1181" s="38">
        <v>448</v>
      </c>
      <c r="C1181" s="38" t="s">
        <v>1005</v>
      </c>
    </row>
    <row r="1182" spans="1:3" x14ac:dyDescent="0.25">
      <c r="A1182" s="37">
        <f t="shared" si="18"/>
        <v>1181</v>
      </c>
      <c r="B1182" s="38">
        <v>4481</v>
      </c>
      <c r="C1182" s="38" t="s">
        <v>1006</v>
      </c>
    </row>
    <row r="1183" spans="1:3" x14ac:dyDescent="0.25">
      <c r="A1183" s="37">
        <f t="shared" si="18"/>
        <v>1182</v>
      </c>
      <c r="B1183" s="38">
        <v>44811</v>
      </c>
      <c r="C1183" s="38" t="s">
        <v>1007</v>
      </c>
    </row>
    <row r="1184" spans="1:3" x14ac:dyDescent="0.25">
      <c r="A1184" s="37">
        <f t="shared" si="18"/>
        <v>1183</v>
      </c>
      <c r="B1184" s="38">
        <v>448110</v>
      </c>
      <c r="C1184" s="38" t="s">
        <v>1007</v>
      </c>
    </row>
    <row r="1185" spans="1:3" x14ac:dyDescent="0.25">
      <c r="A1185" s="37">
        <f t="shared" si="18"/>
        <v>1184</v>
      </c>
      <c r="B1185" s="38">
        <v>44812</v>
      </c>
      <c r="C1185" s="38" t="s">
        <v>1008</v>
      </c>
    </row>
    <row r="1186" spans="1:3" x14ac:dyDescent="0.25">
      <c r="A1186" s="37">
        <f t="shared" si="18"/>
        <v>1185</v>
      </c>
      <c r="B1186" s="38">
        <v>448120</v>
      </c>
      <c r="C1186" s="38" t="s">
        <v>1008</v>
      </c>
    </row>
    <row r="1187" spans="1:3" x14ac:dyDescent="0.25">
      <c r="A1187" s="37">
        <f t="shared" si="18"/>
        <v>1186</v>
      </c>
      <c r="B1187" s="38">
        <v>44813</v>
      </c>
      <c r="C1187" s="38" t="s">
        <v>1009</v>
      </c>
    </row>
    <row r="1188" spans="1:3" x14ac:dyDescent="0.25">
      <c r="A1188" s="37">
        <f t="shared" si="18"/>
        <v>1187</v>
      </c>
      <c r="B1188" s="38">
        <v>448130</v>
      </c>
      <c r="C1188" s="38" t="s">
        <v>1009</v>
      </c>
    </row>
    <row r="1189" spans="1:3" x14ac:dyDescent="0.25">
      <c r="A1189" s="37">
        <f t="shared" si="18"/>
        <v>1188</v>
      </c>
      <c r="B1189" s="38">
        <v>44814</v>
      </c>
      <c r="C1189" s="38" t="s">
        <v>1010</v>
      </c>
    </row>
    <row r="1190" spans="1:3" x14ac:dyDescent="0.25">
      <c r="A1190" s="37">
        <f t="shared" si="18"/>
        <v>1189</v>
      </c>
      <c r="B1190" s="38">
        <v>448140</v>
      </c>
      <c r="C1190" s="38" t="s">
        <v>1010</v>
      </c>
    </row>
    <row r="1191" spans="1:3" x14ac:dyDescent="0.25">
      <c r="A1191" s="37">
        <f t="shared" si="18"/>
        <v>1190</v>
      </c>
      <c r="B1191" s="38">
        <v>44815</v>
      </c>
      <c r="C1191" s="38" t="s">
        <v>1011</v>
      </c>
    </row>
    <row r="1192" spans="1:3" x14ac:dyDescent="0.25">
      <c r="A1192" s="37">
        <f t="shared" si="18"/>
        <v>1191</v>
      </c>
      <c r="B1192" s="38">
        <v>448150</v>
      </c>
      <c r="C1192" s="38" t="s">
        <v>1011</v>
      </c>
    </row>
    <row r="1193" spans="1:3" x14ac:dyDescent="0.25">
      <c r="A1193" s="37">
        <f t="shared" si="18"/>
        <v>1192</v>
      </c>
      <c r="B1193" s="38">
        <v>44819</v>
      </c>
      <c r="C1193" s="38" t="s">
        <v>1012</v>
      </c>
    </row>
    <row r="1194" spans="1:3" x14ac:dyDescent="0.25">
      <c r="A1194" s="37">
        <f t="shared" si="18"/>
        <v>1193</v>
      </c>
      <c r="B1194" s="38">
        <v>448190</v>
      </c>
      <c r="C1194" s="38" t="s">
        <v>1012</v>
      </c>
    </row>
    <row r="1195" spans="1:3" x14ac:dyDescent="0.25">
      <c r="A1195" s="37">
        <f t="shared" si="18"/>
        <v>1194</v>
      </c>
      <c r="B1195" s="38">
        <v>4482</v>
      </c>
      <c r="C1195" s="38" t="s">
        <v>1013</v>
      </c>
    </row>
    <row r="1196" spans="1:3" x14ac:dyDescent="0.25">
      <c r="A1196" s="37">
        <f t="shared" si="18"/>
        <v>1195</v>
      </c>
      <c r="B1196" s="38">
        <v>44821</v>
      </c>
      <c r="C1196" s="38" t="s">
        <v>1013</v>
      </c>
    </row>
    <row r="1197" spans="1:3" x14ac:dyDescent="0.25">
      <c r="A1197" s="37">
        <f t="shared" si="18"/>
        <v>1196</v>
      </c>
      <c r="B1197" s="38">
        <v>448210</v>
      </c>
      <c r="C1197" s="38" t="s">
        <v>1013</v>
      </c>
    </row>
    <row r="1198" spans="1:3" x14ac:dyDescent="0.25">
      <c r="A1198" s="37">
        <f t="shared" si="18"/>
        <v>1197</v>
      </c>
      <c r="B1198" s="38">
        <v>4483</v>
      </c>
      <c r="C1198" s="38" t="s">
        <v>1014</v>
      </c>
    </row>
    <row r="1199" spans="1:3" x14ac:dyDescent="0.25">
      <c r="A1199" s="37">
        <f t="shared" si="18"/>
        <v>1198</v>
      </c>
      <c r="B1199" s="38">
        <v>44831</v>
      </c>
      <c r="C1199" s="38" t="s">
        <v>1015</v>
      </c>
    </row>
    <row r="1200" spans="1:3" x14ac:dyDescent="0.25">
      <c r="A1200" s="37">
        <f t="shared" si="18"/>
        <v>1199</v>
      </c>
      <c r="B1200" s="38">
        <v>448310</v>
      </c>
      <c r="C1200" s="38" t="s">
        <v>1015</v>
      </c>
    </row>
    <row r="1201" spans="1:3" x14ac:dyDescent="0.25">
      <c r="A1201" s="37">
        <f t="shared" si="18"/>
        <v>1200</v>
      </c>
      <c r="B1201" s="38">
        <v>44832</v>
      </c>
      <c r="C1201" s="38" t="s">
        <v>1016</v>
      </c>
    </row>
    <row r="1202" spans="1:3" x14ac:dyDescent="0.25">
      <c r="A1202" s="37">
        <f t="shared" si="18"/>
        <v>1201</v>
      </c>
      <c r="B1202" s="38">
        <v>448320</v>
      </c>
      <c r="C1202" s="38" t="s">
        <v>1016</v>
      </c>
    </row>
    <row r="1203" spans="1:3" x14ac:dyDescent="0.25">
      <c r="A1203" s="37">
        <f t="shared" si="18"/>
        <v>1202</v>
      </c>
      <c r="B1203" s="38">
        <v>451</v>
      </c>
      <c r="C1203" s="38" t="s">
        <v>1017</v>
      </c>
    </row>
    <row r="1204" spans="1:3" x14ac:dyDescent="0.25">
      <c r="A1204" s="37">
        <f t="shared" si="18"/>
        <v>1203</v>
      </c>
      <c r="B1204" s="38">
        <v>4511</v>
      </c>
      <c r="C1204" s="38" t="s">
        <v>1018</v>
      </c>
    </row>
    <row r="1205" spans="1:3" x14ac:dyDescent="0.25">
      <c r="A1205" s="37">
        <f t="shared" si="18"/>
        <v>1204</v>
      </c>
      <c r="B1205" s="38">
        <v>45111</v>
      </c>
      <c r="C1205" s="38" t="s">
        <v>1019</v>
      </c>
    </row>
    <row r="1206" spans="1:3" x14ac:dyDescent="0.25">
      <c r="A1206" s="37">
        <f t="shared" si="18"/>
        <v>1205</v>
      </c>
      <c r="B1206" s="38">
        <v>451110</v>
      </c>
      <c r="C1206" s="38" t="s">
        <v>1019</v>
      </c>
    </row>
    <row r="1207" spans="1:3" x14ac:dyDescent="0.25">
      <c r="A1207" s="37">
        <f t="shared" si="18"/>
        <v>1206</v>
      </c>
      <c r="B1207" s="38">
        <v>45112</v>
      </c>
      <c r="C1207" s="38" t="s">
        <v>1020</v>
      </c>
    </row>
    <row r="1208" spans="1:3" x14ac:dyDescent="0.25">
      <c r="A1208" s="37">
        <f t="shared" si="18"/>
        <v>1207</v>
      </c>
      <c r="B1208" s="38">
        <v>451120</v>
      </c>
      <c r="C1208" s="38" t="s">
        <v>1020</v>
      </c>
    </row>
    <row r="1209" spans="1:3" x14ac:dyDescent="0.25">
      <c r="A1209" s="37">
        <f t="shared" si="18"/>
        <v>1208</v>
      </c>
      <c r="B1209" s="38">
        <v>45113</v>
      </c>
      <c r="C1209" s="38" t="s">
        <v>1021</v>
      </c>
    </row>
    <row r="1210" spans="1:3" x14ac:dyDescent="0.25">
      <c r="A1210" s="37">
        <f t="shared" si="18"/>
        <v>1209</v>
      </c>
      <c r="B1210" s="38">
        <v>451130</v>
      </c>
      <c r="C1210" s="38" t="s">
        <v>1021</v>
      </c>
    </row>
    <row r="1211" spans="1:3" x14ac:dyDescent="0.25">
      <c r="A1211" s="37">
        <f t="shared" si="18"/>
        <v>1210</v>
      </c>
      <c r="B1211" s="38">
        <v>45114</v>
      </c>
      <c r="C1211" s="38" t="s">
        <v>1022</v>
      </c>
    </row>
    <row r="1212" spans="1:3" x14ac:dyDescent="0.25">
      <c r="A1212" s="37">
        <f t="shared" si="18"/>
        <v>1211</v>
      </c>
      <c r="B1212" s="38">
        <v>451140</v>
      </c>
      <c r="C1212" s="38" t="s">
        <v>1022</v>
      </c>
    </row>
    <row r="1213" spans="1:3" x14ac:dyDescent="0.25">
      <c r="A1213" s="37">
        <f t="shared" si="18"/>
        <v>1212</v>
      </c>
      <c r="B1213" s="38">
        <v>4512</v>
      </c>
      <c r="C1213" s="38" t="s">
        <v>1023</v>
      </c>
    </row>
    <row r="1214" spans="1:3" x14ac:dyDescent="0.25">
      <c r="A1214" s="37">
        <f t="shared" si="18"/>
        <v>1213</v>
      </c>
      <c r="B1214" s="38">
        <v>45121</v>
      </c>
      <c r="C1214" s="38" t="s">
        <v>1023</v>
      </c>
    </row>
    <row r="1215" spans="1:3" x14ac:dyDescent="0.25">
      <c r="A1215" s="37">
        <f t="shared" si="18"/>
        <v>1214</v>
      </c>
      <c r="B1215" s="38">
        <v>451211</v>
      </c>
      <c r="C1215" s="38" t="s">
        <v>1024</v>
      </c>
    </row>
    <row r="1216" spans="1:3" x14ac:dyDescent="0.25">
      <c r="A1216" s="37">
        <f t="shared" si="18"/>
        <v>1215</v>
      </c>
      <c r="B1216" s="38">
        <v>451212</v>
      </c>
      <c r="C1216" s="38" t="s">
        <v>1025</v>
      </c>
    </row>
    <row r="1217" spans="1:3" x14ac:dyDescent="0.25">
      <c r="A1217" s="37">
        <f t="shared" si="18"/>
        <v>1216</v>
      </c>
      <c r="B1217" s="38">
        <v>452</v>
      </c>
      <c r="C1217" s="38" t="s">
        <v>1026</v>
      </c>
    </row>
    <row r="1218" spans="1:3" x14ac:dyDescent="0.25">
      <c r="A1218" s="37">
        <f t="shared" si="18"/>
        <v>1217</v>
      </c>
      <c r="B1218" s="38">
        <v>4521</v>
      </c>
      <c r="C1218" s="38" t="s">
        <v>1027</v>
      </c>
    </row>
    <row r="1219" spans="1:3" x14ac:dyDescent="0.25">
      <c r="A1219" s="37">
        <f t="shared" si="18"/>
        <v>1218</v>
      </c>
      <c r="B1219" s="38">
        <v>45211</v>
      </c>
      <c r="C1219" s="38" t="s">
        <v>1027</v>
      </c>
    </row>
    <row r="1220" spans="1:3" x14ac:dyDescent="0.25">
      <c r="A1220" s="37">
        <f t="shared" ref="A1220:A1283" si="19">A1219+1</f>
        <v>1219</v>
      </c>
      <c r="B1220" s="38">
        <v>452111</v>
      </c>
      <c r="C1220" s="38" t="s">
        <v>1028</v>
      </c>
    </row>
    <row r="1221" spans="1:3" x14ac:dyDescent="0.25">
      <c r="A1221" s="37">
        <f t="shared" si="19"/>
        <v>1220</v>
      </c>
      <c r="B1221" s="38">
        <v>452112</v>
      </c>
      <c r="C1221" s="38" t="s">
        <v>1029</v>
      </c>
    </row>
    <row r="1222" spans="1:3" x14ac:dyDescent="0.25">
      <c r="A1222" s="37">
        <f t="shared" si="19"/>
        <v>1221</v>
      </c>
      <c r="B1222" s="38">
        <v>4529</v>
      </c>
      <c r="C1222" s="38" t="s">
        <v>1030</v>
      </c>
    </row>
    <row r="1223" spans="1:3" x14ac:dyDescent="0.25">
      <c r="A1223" s="37">
        <f t="shared" si="19"/>
        <v>1222</v>
      </c>
      <c r="B1223" s="38">
        <v>45291</v>
      </c>
      <c r="C1223" s="38" t="s">
        <v>1031</v>
      </c>
    </row>
    <row r="1224" spans="1:3" x14ac:dyDescent="0.25">
      <c r="A1224" s="37">
        <f t="shared" si="19"/>
        <v>1223</v>
      </c>
      <c r="B1224" s="38">
        <v>452910</v>
      </c>
      <c r="C1224" s="38" t="s">
        <v>1031</v>
      </c>
    </row>
    <row r="1225" spans="1:3" x14ac:dyDescent="0.25">
      <c r="A1225" s="37">
        <f t="shared" si="19"/>
        <v>1224</v>
      </c>
      <c r="B1225" s="38">
        <v>45299</v>
      </c>
      <c r="C1225" s="38" t="s">
        <v>1032</v>
      </c>
    </row>
    <row r="1226" spans="1:3" x14ac:dyDescent="0.25">
      <c r="A1226" s="37">
        <f t="shared" si="19"/>
        <v>1225</v>
      </c>
      <c r="B1226" s="38">
        <v>452990</v>
      </c>
      <c r="C1226" s="38" t="s">
        <v>1032</v>
      </c>
    </row>
    <row r="1227" spans="1:3" x14ac:dyDescent="0.25">
      <c r="A1227" s="37">
        <f t="shared" si="19"/>
        <v>1226</v>
      </c>
      <c r="B1227" s="38">
        <v>453</v>
      </c>
      <c r="C1227" s="38" t="s">
        <v>1033</v>
      </c>
    </row>
    <row r="1228" spans="1:3" x14ac:dyDescent="0.25">
      <c r="A1228" s="37">
        <f t="shared" si="19"/>
        <v>1227</v>
      </c>
      <c r="B1228" s="38">
        <v>4531</v>
      </c>
      <c r="C1228" s="38" t="s">
        <v>1034</v>
      </c>
    </row>
    <row r="1229" spans="1:3" x14ac:dyDescent="0.25">
      <c r="A1229" s="37">
        <f t="shared" si="19"/>
        <v>1228</v>
      </c>
      <c r="B1229" s="38">
        <v>45311</v>
      </c>
      <c r="C1229" s="38" t="s">
        <v>1034</v>
      </c>
    </row>
    <row r="1230" spans="1:3" x14ac:dyDescent="0.25">
      <c r="A1230" s="37">
        <f t="shared" si="19"/>
        <v>1229</v>
      </c>
      <c r="B1230" s="38">
        <v>453110</v>
      </c>
      <c r="C1230" s="38" t="s">
        <v>1034</v>
      </c>
    </row>
    <row r="1231" spans="1:3" x14ac:dyDescent="0.25">
      <c r="A1231" s="37">
        <f t="shared" si="19"/>
        <v>1230</v>
      </c>
      <c r="B1231" s="38">
        <v>4532</v>
      </c>
      <c r="C1231" s="38" t="s">
        <v>1035</v>
      </c>
    </row>
    <row r="1232" spans="1:3" x14ac:dyDescent="0.25">
      <c r="A1232" s="37">
        <f t="shared" si="19"/>
        <v>1231</v>
      </c>
      <c r="B1232" s="38">
        <v>45321</v>
      </c>
      <c r="C1232" s="38" t="s">
        <v>1036</v>
      </c>
    </row>
    <row r="1233" spans="1:3" x14ac:dyDescent="0.25">
      <c r="A1233" s="37">
        <f t="shared" si="19"/>
        <v>1232</v>
      </c>
      <c r="B1233" s="38">
        <v>453210</v>
      </c>
      <c r="C1233" s="38" t="s">
        <v>1036</v>
      </c>
    </row>
    <row r="1234" spans="1:3" x14ac:dyDescent="0.25">
      <c r="A1234" s="37">
        <f t="shared" si="19"/>
        <v>1233</v>
      </c>
      <c r="B1234" s="38">
        <v>45322</v>
      </c>
      <c r="C1234" s="38" t="s">
        <v>1037</v>
      </c>
    </row>
    <row r="1235" spans="1:3" x14ac:dyDescent="0.25">
      <c r="A1235" s="37">
        <f t="shared" si="19"/>
        <v>1234</v>
      </c>
      <c r="B1235" s="38">
        <v>453220</v>
      </c>
      <c r="C1235" s="38" t="s">
        <v>1037</v>
      </c>
    </row>
    <row r="1236" spans="1:3" x14ac:dyDescent="0.25">
      <c r="A1236" s="37">
        <f t="shared" si="19"/>
        <v>1235</v>
      </c>
      <c r="B1236" s="38">
        <v>4533</v>
      </c>
      <c r="C1236" s="38" t="s">
        <v>1038</v>
      </c>
    </row>
    <row r="1237" spans="1:3" x14ac:dyDescent="0.25">
      <c r="A1237" s="37">
        <f t="shared" si="19"/>
        <v>1236</v>
      </c>
      <c r="B1237" s="38">
        <v>45331</v>
      </c>
      <c r="C1237" s="38" t="s">
        <v>1038</v>
      </c>
    </row>
    <row r="1238" spans="1:3" x14ac:dyDescent="0.25">
      <c r="A1238" s="37">
        <f t="shared" si="19"/>
        <v>1237</v>
      </c>
      <c r="B1238" s="38">
        <v>453310</v>
      </c>
      <c r="C1238" s="38" t="s">
        <v>1038</v>
      </c>
    </row>
    <row r="1239" spans="1:3" x14ac:dyDescent="0.25">
      <c r="A1239" s="37">
        <f t="shared" si="19"/>
        <v>1238</v>
      </c>
      <c r="B1239" s="38">
        <v>4539</v>
      </c>
      <c r="C1239" s="38" t="s">
        <v>1039</v>
      </c>
    </row>
    <row r="1240" spans="1:3" x14ac:dyDescent="0.25">
      <c r="A1240" s="37">
        <f t="shared" si="19"/>
        <v>1239</v>
      </c>
      <c r="B1240" s="38">
        <v>45391</v>
      </c>
      <c r="C1240" s="38" t="s">
        <v>1040</v>
      </c>
    </row>
    <row r="1241" spans="1:3" x14ac:dyDescent="0.25">
      <c r="A1241" s="37">
        <f t="shared" si="19"/>
        <v>1240</v>
      </c>
      <c r="B1241" s="38">
        <v>453910</v>
      </c>
      <c r="C1241" s="38" t="s">
        <v>1040</v>
      </c>
    </row>
    <row r="1242" spans="1:3" x14ac:dyDescent="0.25">
      <c r="A1242" s="37">
        <f t="shared" si="19"/>
        <v>1241</v>
      </c>
      <c r="B1242" s="38">
        <v>45392</v>
      </c>
      <c r="C1242" s="38" t="s">
        <v>1041</v>
      </c>
    </row>
    <row r="1243" spans="1:3" x14ac:dyDescent="0.25">
      <c r="A1243" s="37">
        <f t="shared" si="19"/>
        <v>1242</v>
      </c>
      <c r="B1243" s="38">
        <v>453920</v>
      </c>
      <c r="C1243" s="38" t="s">
        <v>1041</v>
      </c>
    </row>
    <row r="1244" spans="1:3" x14ac:dyDescent="0.25">
      <c r="A1244" s="37">
        <f t="shared" si="19"/>
        <v>1243</v>
      </c>
      <c r="B1244" s="38">
        <v>45393</v>
      </c>
      <c r="C1244" s="38" t="s">
        <v>1042</v>
      </c>
    </row>
    <row r="1245" spans="1:3" x14ac:dyDescent="0.25">
      <c r="A1245" s="37">
        <f t="shared" si="19"/>
        <v>1244</v>
      </c>
      <c r="B1245" s="38">
        <v>453930</v>
      </c>
      <c r="C1245" s="38" t="s">
        <v>1042</v>
      </c>
    </row>
    <row r="1246" spans="1:3" x14ac:dyDescent="0.25">
      <c r="A1246" s="37">
        <f t="shared" si="19"/>
        <v>1245</v>
      </c>
      <c r="B1246" s="38">
        <v>45399</v>
      </c>
      <c r="C1246" s="38" t="s">
        <v>1043</v>
      </c>
    </row>
    <row r="1247" spans="1:3" x14ac:dyDescent="0.25">
      <c r="A1247" s="37">
        <f t="shared" si="19"/>
        <v>1246</v>
      </c>
      <c r="B1247" s="38">
        <v>453991</v>
      </c>
      <c r="C1247" s="38" t="s">
        <v>1044</v>
      </c>
    </row>
    <row r="1248" spans="1:3" x14ac:dyDescent="0.25">
      <c r="A1248" s="37">
        <f t="shared" si="19"/>
        <v>1247</v>
      </c>
      <c r="B1248" s="38">
        <v>453998</v>
      </c>
      <c r="C1248" s="38" t="s">
        <v>1045</v>
      </c>
    </row>
    <row r="1249" spans="1:3" x14ac:dyDescent="0.25">
      <c r="A1249" s="37">
        <f t="shared" si="19"/>
        <v>1248</v>
      </c>
      <c r="B1249" s="38">
        <v>454</v>
      </c>
      <c r="C1249" s="38" t="s">
        <v>1046</v>
      </c>
    </row>
    <row r="1250" spans="1:3" x14ac:dyDescent="0.25">
      <c r="A1250" s="37">
        <f t="shared" si="19"/>
        <v>1249</v>
      </c>
      <c r="B1250" s="38">
        <v>4541</v>
      </c>
      <c r="C1250" s="38" t="s">
        <v>1047</v>
      </c>
    </row>
    <row r="1251" spans="1:3" x14ac:dyDescent="0.25">
      <c r="A1251" s="37">
        <f t="shared" si="19"/>
        <v>1250</v>
      </c>
      <c r="B1251" s="38">
        <v>45411</v>
      </c>
      <c r="C1251" s="38" t="s">
        <v>1047</v>
      </c>
    </row>
    <row r="1252" spans="1:3" x14ac:dyDescent="0.25">
      <c r="A1252" s="37">
        <f t="shared" si="19"/>
        <v>1251</v>
      </c>
      <c r="B1252" s="38">
        <v>454111</v>
      </c>
      <c r="C1252" s="38" t="s">
        <v>1048</v>
      </c>
    </row>
    <row r="1253" spans="1:3" x14ac:dyDescent="0.25">
      <c r="A1253" s="37">
        <f t="shared" si="19"/>
        <v>1252</v>
      </c>
      <c r="B1253" s="38">
        <v>454112</v>
      </c>
      <c r="C1253" s="38" t="s">
        <v>1049</v>
      </c>
    </row>
    <row r="1254" spans="1:3" x14ac:dyDescent="0.25">
      <c r="A1254" s="37">
        <f t="shared" si="19"/>
        <v>1253</v>
      </c>
      <c r="B1254" s="38">
        <v>454113</v>
      </c>
      <c r="C1254" s="38" t="s">
        <v>1050</v>
      </c>
    </row>
    <row r="1255" spans="1:3" x14ac:dyDescent="0.25">
      <c r="A1255" s="37">
        <f t="shared" si="19"/>
        <v>1254</v>
      </c>
      <c r="B1255" s="38">
        <v>4542</v>
      </c>
      <c r="C1255" s="38" t="s">
        <v>1051</v>
      </c>
    </row>
    <row r="1256" spans="1:3" x14ac:dyDescent="0.25">
      <c r="A1256" s="37">
        <f t="shared" si="19"/>
        <v>1255</v>
      </c>
      <c r="B1256" s="38">
        <v>45421</v>
      </c>
      <c r="C1256" s="38" t="s">
        <v>1051</v>
      </c>
    </row>
    <row r="1257" spans="1:3" x14ac:dyDescent="0.25">
      <c r="A1257" s="37">
        <f t="shared" si="19"/>
        <v>1256</v>
      </c>
      <c r="B1257" s="38">
        <v>454210</v>
      </c>
      <c r="C1257" s="38" t="s">
        <v>1051</v>
      </c>
    </row>
    <row r="1258" spans="1:3" x14ac:dyDescent="0.25">
      <c r="A1258" s="37">
        <f t="shared" si="19"/>
        <v>1257</v>
      </c>
      <c r="B1258" s="38">
        <v>4543</v>
      </c>
      <c r="C1258" s="38" t="s">
        <v>1052</v>
      </c>
    </row>
    <row r="1259" spans="1:3" x14ac:dyDescent="0.25">
      <c r="A1259" s="37">
        <f t="shared" si="19"/>
        <v>1258</v>
      </c>
      <c r="B1259" s="38">
        <v>45431</v>
      </c>
      <c r="C1259" s="38" t="s">
        <v>1053</v>
      </c>
    </row>
    <row r="1260" spans="1:3" x14ac:dyDescent="0.25">
      <c r="A1260" s="37">
        <f t="shared" si="19"/>
        <v>1259</v>
      </c>
      <c r="B1260" s="38">
        <v>454310</v>
      </c>
      <c r="C1260" s="38" t="s">
        <v>1053</v>
      </c>
    </row>
    <row r="1261" spans="1:3" x14ac:dyDescent="0.25">
      <c r="A1261" s="37">
        <f t="shared" si="19"/>
        <v>1260</v>
      </c>
      <c r="B1261" s="38">
        <v>45439</v>
      </c>
      <c r="C1261" s="38" t="s">
        <v>1054</v>
      </c>
    </row>
    <row r="1262" spans="1:3" x14ac:dyDescent="0.25">
      <c r="A1262" s="37">
        <f t="shared" si="19"/>
        <v>1261</v>
      </c>
      <c r="B1262" s="38">
        <v>454390</v>
      </c>
      <c r="C1262" s="38" t="s">
        <v>1054</v>
      </c>
    </row>
    <row r="1263" spans="1:3" x14ac:dyDescent="0.25">
      <c r="A1263" s="37">
        <f t="shared" si="19"/>
        <v>1262</v>
      </c>
      <c r="B1263" s="38" t="s">
        <v>1055</v>
      </c>
      <c r="C1263" s="38" t="s">
        <v>1056</v>
      </c>
    </row>
    <row r="1264" spans="1:3" x14ac:dyDescent="0.25">
      <c r="A1264" s="37">
        <f t="shared" si="19"/>
        <v>1263</v>
      </c>
      <c r="B1264" s="38">
        <v>481</v>
      </c>
      <c r="C1264" s="38" t="s">
        <v>1057</v>
      </c>
    </row>
    <row r="1265" spans="1:3" x14ac:dyDescent="0.25">
      <c r="A1265" s="37">
        <f t="shared" si="19"/>
        <v>1264</v>
      </c>
      <c r="B1265" s="38">
        <v>4811</v>
      </c>
      <c r="C1265" s="38" t="s">
        <v>1058</v>
      </c>
    </row>
    <row r="1266" spans="1:3" x14ac:dyDescent="0.25">
      <c r="A1266" s="37">
        <f t="shared" si="19"/>
        <v>1265</v>
      </c>
      <c r="B1266" s="38">
        <v>48111</v>
      </c>
      <c r="C1266" s="38" t="s">
        <v>1058</v>
      </c>
    </row>
    <row r="1267" spans="1:3" x14ac:dyDescent="0.25">
      <c r="A1267" s="37">
        <f t="shared" si="19"/>
        <v>1266</v>
      </c>
      <c r="B1267" s="38">
        <v>481111</v>
      </c>
      <c r="C1267" s="38" t="s">
        <v>1059</v>
      </c>
    </row>
    <row r="1268" spans="1:3" x14ac:dyDescent="0.25">
      <c r="A1268" s="37">
        <f t="shared" si="19"/>
        <v>1267</v>
      </c>
      <c r="B1268" s="38">
        <v>481112</v>
      </c>
      <c r="C1268" s="38" t="s">
        <v>1060</v>
      </c>
    </row>
    <row r="1269" spans="1:3" x14ac:dyDescent="0.25">
      <c r="A1269" s="37">
        <f t="shared" si="19"/>
        <v>1268</v>
      </c>
      <c r="B1269" s="38">
        <v>4812</v>
      </c>
      <c r="C1269" s="38" t="s">
        <v>1061</v>
      </c>
    </row>
    <row r="1270" spans="1:3" x14ac:dyDescent="0.25">
      <c r="A1270" s="37">
        <f t="shared" si="19"/>
        <v>1269</v>
      </c>
      <c r="B1270" s="38">
        <v>48121</v>
      </c>
      <c r="C1270" s="38" t="s">
        <v>1061</v>
      </c>
    </row>
    <row r="1271" spans="1:3" x14ac:dyDescent="0.25">
      <c r="A1271" s="37">
        <f t="shared" si="19"/>
        <v>1270</v>
      </c>
      <c r="B1271" s="38">
        <v>481211</v>
      </c>
      <c r="C1271" s="38" t="s">
        <v>1062</v>
      </c>
    </row>
    <row r="1272" spans="1:3" x14ac:dyDescent="0.25">
      <c r="A1272" s="37">
        <f t="shared" si="19"/>
        <v>1271</v>
      </c>
      <c r="B1272" s="38">
        <v>481212</v>
      </c>
      <c r="C1272" s="38" t="s">
        <v>1063</v>
      </c>
    </row>
    <row r="1273" spans="1:3" x14ac:dyDescent="0.25">
      <c r="A1273" s="37">
        <f t="shared" si="19"/>
        <v>1272</v>
      </c>
      <c r="B1273" s="38">
        <v>481219</v>
      </c>
      <c r="C1273" s="38" t="s">
        <v>1064</v>
      </c>
    </row>
    <row r="1274" spans="1:3" x14ac:dyDescent="0.25">
      <c r="A1274" s="37">
        <f t="shared" si="19"/>
        <v>1273</v>
      </c>
      <c r="B1274" s="38">
        <v>482</v>
      </c>
      <c r="C1274" s="38" t="s">
        <v>1065</v>
      </c>
    </row>
    <row r="1275" spans="1:3" x14ac:dyDescent="0.25">
      <c r="A1275" s="37">
        <f t="shared" si="19"/>
        <v>1274</v>
      </c>
      <c r="B1275" s="38">
        <v>4821</v>
      </c>
      <c r="C1275" s="38" t="s">
        <v>1065</v>
      </c>
    </row>
    <row r="1276" spans="1:3" x14ac:dyDescent="0.25">
      <c r="A1276" s="37">
        <f t="shared" si="19"/>
        <v>1275</v>
      </c>
      <c r="B1276" s="38">
        <v>48211</v>
      </c>
      <c r="C1276" s="38" t="s">
        <v>1065</v>
      </c>
    </row>
    <row r="1277" spans="1:3" x14ac:dyDescent="0.25">
      <c r="A1277" s="37">
        <f t="shared" si="19"/>
        <v>1276</v>
      </c>
      <c r="B1277" s="38">
        <v>482111</v>
      </c>
      <c r="C1277" s="38" t="s">
        <v>1066</v>
      </c>
    </row>
    <row r="1278" spans="1:3" x14ac:dyDescent="0.25">
      <c r="A1278" s="37">
        <f t="shared" si="19"/>
        <v>1277</v>
      </c>
      <c r="B1278" s="38">
        <v>482112</v>
      </c>
      <c r="C1278" s="38" t="s">
        <v>1067</v>
      </c>
    </row>
    <row r="1279" spans="1:3" x14ac:dyDescent="0.25">
      <c r="A1279" s="37">
        <f t="shared" si="19"/>
        <v>1278</v>
      </c>
      <c r="B1279" s="38">
        <v>483</v>
      </c>
      <c r="C1279" s="38" t="s">
        <v>1068</v>
      </c>
    </row>
    <row r="1280" spans="1:3" x14ac:dyDescent="0.25">
      <c r="A1280" s="37">
        <f t="shared" si="19"/>
        <v>1279</v>
      </c>
      <c r="B1280" s="38">
        <v>4831</v>
      </c>
      <c r="C1280" s="38" t="s">
        <v>1069</v>
      </c>
    </row>
    <row r="1281" spans="1:3" x14ac:dyDescent="0.25">
      <c r="A1281" s="37">
        <f t="shared" si="19"/>
        <v>1280</v>
      </c>
      <c r="B1281" s="38">
        <v>48311</v>
      </c>
      <c r="C1281" s="38" t="s">
        <v>1069</v>
      </c>
    </row>
    <row r="1282" spans="1:3" x14ac:dyDescent="0.25">
      <c r="A1282" s="37">
        <f t="shared" si="19"/>
        <v>1281</v>
      </c>
      <c r="B1282" s="38">
        <v>483111</v>
      </c>
      <c r="C1282" s="38" t="s">
        <v>1070</v>
      </c>
    </row>
    <row r="1283" spans="1:3" x14ac:dyDescent="0.25">
      <c r="A1283" s="37">
        <f t="shared" si="19"/>
        <v>1282</v>
      </c>
      <c r="B1283" s="38">
        <v>483112</v>
      </c>
      <c r="C1283" s="38" t="s">
        <v>1071</v>
      </c>
    </row>
    <row r="1284" spans="1:3" x14ac:dyDescent="0.25">
      <c r="A1284" s="37">
        <f t="shared" ref="A1284:A1347" si="20">A1283+1</f>
        <v>1283</v>
      </c>
      <c r="B1284" s="38">
        <v>483113</v>
      </c>
      <c r="C1284" s="38" t="s">
        <v>1072</v>
      </c>
    </row>
    <row r="1285" spans="1:3" x14ac:dyDescent="0.25">
      <c r="A1285" s="37">
        <f t="shared" si="20"/>
        <v>1284</v>
      </c>
      <c r="B1285" s="38">
        <v>483114</v>
      </c>
      <c r="C1285" s="38" t="s">
        <v>1073</v>
      </c>
    </row>
    <row r="1286" spans="1:3" x14ac:dyDescent="0.25">
      <c r="A1286" s="37">
        <f t="shared" si="20"/>
        <v>1285</v>
      </c>
      <c r="B1286" s="38">
        <v>4832</v>
      </c>
      <c r="C1286" s="38" t="s">
        <v>1074</v>
      </c>
    </row>
    <row r="1287" spans="1:3" x14ac:dyDescent="0.25">
      <c r="A1287" s="37">
        <f t="shared" si="20"/>
        <v>1286</v>
      </c>
      <c r="B1287" s="38">
        <v>48321</v>
      </c>
      <c r="C1287" s="38" t="s">
        <v>1074</v>
      </c>
    </row>
    <row r="1288" spans="1:3" x14ac:dyDescent="0.25">
      <c r="A1288" s="37">
        <f t="shared" si="20"/>
        <v>1287</v>
      </c>
      <c r="B1288" s="38">
        <v>483211</v>
      </c>
      <c r="C1288" s="38" t="s">
        <v>1075</v>
      </c>
    </row>
    <row r="1289" spans="1:3" x14ac:dyDescent="0.25">
      <c r="A1289" s="37">
        <f t="shared" si="20"/>
        <v>1288</v>
      </c>
      <c r="B1289" s="38">
        <v>483212</v>
      </c>
      <c r="C1289" s="38" t="s">
        <v>1076</v>
      </c>
    </row>
    <row r="1290" spans="1:3" x14ac:dyDescent="0.25">
      <c r="A1290" s="37">
        <f t="shared" si="20"/>
        <v>1289</v>
      </c>
      <c r="B1290" s="38">
        <v>484</v>
      </c>
      <c r="C1290" s="38" t="s">
        <v>1077</v>
      </c>
    </row>
    <row r="1291" spans="1:3" x14ac:dyDescent="0.25">
      <c r="A1291" s="37">
        <f t="shared" si="20"/>
        <v>1290</v>
      </c>
      <c r="B1291" s="38">
        <v>4841</v>
      </c>
      <c r="C1291" s="38" t="s">
        <v>1078</v>
      </c>
    </row>
    <row r="1292" spans="1:3" x14ac:dyDescent="0.25">
      <c r="A1292" s="37">
        <f t="shared" si="20"/>
        <v>1291</v>
      </c>
      <c r="B1292" s="38">
        <v>48411</v>
      </c>
      <c r="C1292" s="38" t="s">
        <v>1079</v>
      </c>
    </row>
    <row r="1293" spans="1:3" x14ac:dyDescent="0.25">
      <c r="A1293" s="37">
        <f t="shared" si="20"/>
        <v>1292</v>
      </c>
      <c r="B1293" s="38">
        <v>484110</v>
      </c>
      <c r="C1293" s="38" t="s">
        <v>1080</v>
      </c>
    </row>
    <row r="1294" spans="1:3" x14ac:dyDescent="0.25">
      <c r="A1294" s="37">
        <f t="shared" si="20"/>
        <v>1293</v>
      </c>
      <c r="B1294" s="38">
        <v>48412</v>
      </c>
      <c r="C1294" s="38" t="s">
        <v>1081</v>
      </c>
    </row>
    <row r="1295" spans="1:3" x14ac:dyDescent="0.25">
      <c r="A1295" s="37">
        <f t="shared" si="20"/>
        <v>1294</v>
      </c>
      <c r="B1295" s="38">
        <v>484121</v>
      </c>
      <c r="C1295" s="38" t="s">
        <v>1082</v>
      </c>
    </row>
    <row r="1296" spans="1:3" x14ac:dyDescent="0.25">
      <c r="A1296" s="37">
        <f t="shared" si="20"/>
        <v>1295</v>
      </c>
      <c r="B1296" s="38">
        <v>484122</v>
      </c>
      <c r="C1296" s="38" t="s">
        <v>1083</v>
      </c>
    </row>
    <row r="1297" spans="1:3" x14ac:dyDescent="0.25">
      <c r="A1297" s="37">
        <f t="shared" si="20"/>
        <v>1296</v>
      </c>
      <c r="B1297" s="38">
        <v>4842</v>
      </c>
      <c r="C1297" s="38" t="s">
        <v>1084</v>
      </c>
    </row>
    <row r="1298" spans="1:3" x14ac:dyDescent="0.25">
      <c r="A1298" s="37">
        <f t="shared" si="20"/>
        <v>1297</v>
      </c>
      <c r="B1298" s="38">
        <v>48421</v>
      </c>
      <c r="C1298" s="38" t="s">
        <v>1085</v>
      </c>
    </row>
    <row r="1299" spans="1:3" x14ac:dyDescent="0.25">
      <c r="A1299" s="37">
        <f t="shared" si="20"/>
        <v>1298</v>
      </c>
      <c r="B1299" s="38">
        <v>484210</v>
      </c>
      <c r="C1299" s="38" t="s">
        <v>1085</v>
      </c>
    </row>
    <row r="1300" spans="1:3" x14ac:dyDescent="0.25">
      <c r="A1300" s="37">
        <f t="shared" si="20"/>
        <v>1299</v>
      </c>
      <c r="B1300" s="38">
        <v>48422</v>
      </c>
      <c r="C1300" s="38" t="s">
        <v>1086</v>
      </c>
    </row>
    <row r="1301" spans="1:3" x14ac:dyDescent="0.25">
      <c r="A1301" s="37">
        <f t="shared" si="20"/>
        <v>1300</v>
      </c>
      <c r="B1301" s="38">
        <v>484220</v>
      </c>
      <c r="C1301" s="38" t="s">
        <v>1087</v>
      </c>
    </row>
    <row r="1302" spans="1:3" x14ac:dyDescent="0.25">
      <c r="A1302" s="37">
        <f t="shared" si="20"/>
        <v>1301</v>
      </c>
      <c r="B1302" s="38">
        <v>48423</v>
      </c>
      <c r="C1302" s="38" t="s">
        <v>1088</v>
      </c>
    </row>
    <row r="1303" spans="1:3" x14ac:dyDescent="0.25">
      <c r="A1303" s="37">
        <f t="shared" si="20"/>
        <v>1302</v>
      </c>
      <c r="B1303" s="38">
        <v>484230</v>
      </c>
      <c r="C1303" s="38" t="s">
        <v>1089</v>
      </c>
    </row>
    <row r="1304" spans="1:3" x14ac:dyDescent="0.25">
      <c r="A1304" s="37">
        <f t="shared" si="20"/>
        <v>1303</v>
      </c>
      <c r="B1304" s="38">
        <v>485</v>
      </c>
      <c r="C1304" s="38" t="s">
        <v>1090</v>
      </c>
    </row>
    <row r="1305" spans="1:3" x14ac:dyDescent="0.25">
      <c r="A1305" s="37">
        <f t="shared" si="20"/>
        <v>1304</v>
      </c>
      <c r="B1305" s="38">
        <v>4851</v>
      </c>
      <c r="C1305" s="38" t="s">
        <v>1091</v>
      </c>
    </row>
    <row r="1306" spans="1:3" x14ac:dyDescent="0.25">
      <c r="A1306" s="37">
        <f t="shared" si="20"/>
        <v>1305</v>
      </c>
      <c r="B1306" s="38">
        <v>48511</v>
      </c>
      <c r="C1306" s="38" t="s">
        <v>1091</v>
      </c>
    </row>
    <row r="1307" spans="1:3" x14ac:dyDescent="0.25">
      <c r="A1307" s="37">
        <f t="shared" si="20"/>
        <v>1306</v>
      </c>
      <c r="B1307" s="38">
        <v>485111</v>
      </c>
      <c r="C1307" s="38" t="s">
        <v>1092</v>
      </c>
    </row>
    <row r="1308" spans="1:3" x14ac:dyDescent="0.25">
      <c r="A1308" s="37">
        <f t="shared" si="20"/>
        <v>1307</v>
      </c>
      <c r="B1308" s="38">
        <v>485112</v>
      </c>
      <c r="C1308" s="38" t="s">
        <v>1093</v>
      </c>
    </row>
    <row r="1309" spans="1:3" x14ac:dyDescent="0.25">
      <c r="A1309" s="37">
        <f t="shared" si="20"/>
        <v>1308</v>
      </c>
      <c r="B1309" s="38">
        <v>485113</v>
      </c>
      <c r="C1309" s="38" t="s">
        <v>1094</v>
      </c>
    </row>
    <row r="1310" spans="1:3" x14ac:dyDescent="0.25">
      <c r="A1310" s="37">
        <f t="shared" si="20"/>
        <v>1309</v>
      </c>
      <c r="B1310" s="38">
        <v>485119</v>
      </c>
      <c r="C1310" s="38" t="s">
        <v>1095</v>
      </c>
    </row>
    <row r="1311" spans="1:3" x14ac:dyDescent="0.25">
      <c r="A1311" s="37">
        <f t="shared" si="20"/>
        <v>1310</v>
      </c>
      <c r="B1311" s="38">
        <v>4852</v>
      </c>
      <c r="C1311" s="38" t="s">
        <v>1096</v>
      </c>
    </row>
    <row r="1312" spans="1:3" x14ac:dyDescent="0.25">
      <c r="A1312" s="37">
        <f t="shared" si="20"/>
        <v>1311</v>
      </c>
      <c r="B1312" s="38">
        <v>48521</v>
      </c>
      <c r="C1312" s="38" t="s">
        <v>1096</v>
      </c>
    </row>
    <row r="1313" spans="1:3" x14ac:dyDescent="0.25">
      <c r="A1313" s="37">
        <f t="shared" si="20"/>
        <v>1312</v>
      </c>
      <c r="B1313" s="38">
        <v>485210</v>
      </c>
      <c r="C1313" s="38" t="s">
        <v>1096</v>
      </c>
    </row>
    <row r="1314" spans="1:3" x14ac:dyDescent="0.25">
      <c r="A1314" s="37">
        <f t="shared" si="20"/>
        <v>1313</v>
      </c>
      <c r="B1314" s="38">
        <v>4853</v>
      </c>
      <c r="C1314" s="38" t="s">
        <v>1097</v>
      </c>
    </row>
    <row r="1315" spans="1:3" x14ac:dyDescent="0.25">
      <c r="A1315" s="37">
        <f t="shared" si="20"/>
        <v>1314</v>
      </c>
      <c r="B1315" s="38">
        <v>48531</v>
      </c>
      <c r="C1315" s="38" t="s">
        <v>1098</v>
      </c>
    </row>
    <row r="1316" spans="1:3" x14ac:dyDescent="0.25">
      <c r="A1316" s="37">
        <f t="shared" si="20"/>
        <v>1315</v>
      </c>
      <c r="B1316" s="38">
        <v>485310</v>
      </c>
      <c r="C1316" s="38" t="s">
        <v>1099</v>
      </c>
    </row>
    <row r="1317" spans="1:3" x14ac:dyDescent="0.25">
      <c r="A1317" s="37">
        <f t="shared" si="20"/>
        <v>1316</v>
      </c>
      <c r="B1317" s="38">
        <v>48532</v>
      </c>
      <c r="C1317" s="38" t="s">
        <v>1100</v>
      </c>
    </row>
    <row r="1318" spans="1:3" x14ac:dyDescent="0.25">
      <c r="A1318" s="37">
        <f t="shared" si="20"/>
        <v>1317</v>
      </c>
      <c r="B1318" s="38">
        <v>485320</v>
      </c>
      <c r="C1318" s="38" t="s">
        <v>1100</v>
      </c>
    </row>
    <row r="1319" spans="1:3" x14ac:dyDescent="0.25">
      <c r="A1319" s="37">
        <f t="shared" si="20"/>
        <v>1318</v>
      </c>
      <c r="B1319" s="38">
        <v>4854</v>
      </c>
      <c r="C1319" s="38" t="s">
        <v>1101</v>
      </c>
    </row>
    <row r="1320" spans="1:3" x14ac:dyDescent="0.25">
      <c r="A1320" s="37">
        <f t="shared" si="20"/>
        <v>1319</v>
      </c>
      <c r="B1320" s="38">
        <v>48541</v>
      </c>
      <c r="C1320" s="38" t="s">
        <v>1101</v>
      </c>
    </row>
    <row r="1321" spans="1:3" x14ac:dyDescent="0.25">
      <c r="A1321" s="37">
        <f t="shared" si="20"/>
        <v>1320</v>
      </c>
      <c r="B1321" s="38">
        <v>485410</v>
      </c>
      <c r="C1321" s="38" t="s">
        <v>1101</v>
      </c>
    </row>
    <row r="1322" spans="1:3" x14ac:dyDescent="0.25">
      <c r="A1322" s="37">
        <f t="shared" si="20"/>
        <v>1321</v>
      </c>
      <c r="B1322" s="38">
        <v>4855</v>
      </c>
      <c r="C1322" s="38" t="s">
        <v>1102</v>
      </c>
    </row>
    <row r="1323" spans="1:3" x14ac:dyDescent="0.25">
      <c r="A1323" s="37">
        <f t="shared" si="20"/>
        <v>1322</v>
      </c>
      <c r="B1323" s="38">
        <v>48551</v>
      </c>
      <c r="C1323" s="38" t="s">
        <v>1102</v>
      </c>
    </row>
    <row r="1324" spans="1:3" x14ac:dyDescent="0.25">
      <c r="A1324" s="37">
        <f t="shared" si="20"/>
        <v>1323</v>
      </c>
      <c r="B1324" s="38">
        <v>485510</v>
      </c>
      <c r="C1324" s="38" t="s">
        <v>1102</v>
      </c>
    </row>
    <row r="1325" spans="1:3" x14ac:dyDescent="0.25">
      <c r="A1325" s="37">
        <f t="shared" si="20"/>
        <v>1324</v>
      </c>
      <c r="B1325" s="38">
        <v>4859</v>
      </c>
      <c r="C1325" s="38" t="s">
        <v>1103</v>
      </c>
    </row>
    <row r="1326" spans="1:3" x14ac:dyDescent="0.25">
      <c r="A1326" s="37">
        <f t="shared" si="20"/>
        <v>1325</v>
      </c>
      <c r="B1326" s="38">
        <v>48599</v>
      </c>
      <c r="C1326" s="38" t="s">
        <v>1103</v>
      </c>
    </row>
    <row r="1327" spans="1:3" x14ac:dyDescent="0.25">
      <c r="A1327" s="37">
        <f t="shared" si="20"/>
        <v>1326</v>
      </c>
      <c r="B1327" s="38">
        <v>485991</v>
      </c>
      <c r="C1327" s="38" t="s">
        <v>1104</v>
      </c>
    </row>
    <row r="1328" spans="1:3" x14ac:dyDescent="0.25">
      <c r="A1328" s="37">
        <f t="shared" si="20"/>
        <v>1327</v>
      </c>
      <c r="B1328" s="38">
        <v>485999</v>
      </c>
      <c r="C1328" s="38" t="s">
        <v>1105</v>
      </c>
    </row>
    <row r="1329" spans="1:3" x14ac:dyDescent="0.25">
      <c r="A1329" s="37">
        <f t="shared" si="20"/>
        <v>1328</v>
      </c>
      <c r="B1329" s="38">
        <v>486</v>
      </c>
      <c r="C1329" s="38" t="s">
        <v>1106</v>
      </c>
    </row>
    <row r="1330" spans="1:3" x14ac:dyDescent="0.25">
      <c r="A1330" s="37">
        <f t="shared" si="20"/>
        <v>1329</v>
      </c>
      <c r="B1330" s="38">
        <v>4861</v>
      </c>
      <c r="C1330" s="38" t="s">
        <v>1107</v>
      </c>
    </row>
    <row r="1331" spans="1:3" x14ac:dyDescent="0.25">
      <c r="A1331" s="37">
        <f t="shared" si="20"/>
        <v>1330</v>
      </c>
      <c r="B1331" s="38">
        <v>48611</v>
      </c>
      <c r="C1331" s="38" t="s">
        <v>1107</v>
      </c>
    </row>
    <row r="1332" spans="1:3" x14ac:dyDescent="0.25">
      <c r="A1332" s="37">
        <f t="shared" si="20"/>
        <v>1331</v>
      </c>
      <c r="B1332" s="38">
        <v>486110</v>
      </c>
      <c r="C1332" s="38" t="s">
        <v>1107</v>
      </c>
    </row>
    <row r="1333" spans="1:3" x14ac:dyDescent="0.25">
      <c r="A1333" s="37">
        <f t="shared" si="20"/>
        <v>1332</v>
      </c>
      <c r="B1333" s="38">
        <v>4862</v>
      </c>
      <c r="C1333" s="38" t="s">
        <v>1108</v>
      </c>
    </row>
    <row r="1334" spans="1:3" x14ac:dyDescent="0.25">
      <c r="A1334" s="37">
        <f t="shared" si="20"/>
        <v>1333</v>
      </c>
      <c r="B1334" s="38">
        <v>48621</v>
      </c>
      <c r="C1334" s="38" t="s">
        <v>1108</v>
      </c>
    </row>
    <row r="1335" spans="1:3" x14ac:dyDescent="0.25">
      <c r="A1335" s="37">
        <f t="shared" si="20"/>
        <v>1334</v>
      </c>
      <c r="B1335" s="38">
        <v>486210</v>
      </c>
      <c r="C1335" s="38" t="s">
        <v>1108</v>
      </c>
    </row>
    <row r="1336" spans="1:3" x14ac:dyDescent="0.25">
      <c r="A1336" s="37">
        <f t="shared" si="20"/>
        <v>1335</v>
      </c>
      <c r="B1336" s="38">
        <v>4869</v>
      </c>
      <c r="C1336" s="38" t="s">
        <v>1109</v>
      </c>
    </row>
    <row r="1337" spans="1:3" x14ac:dyDescent="0.25">
      <c r="A1337" s="37">
        <f t="shared" si="20"/>
        <v>1336</v>
      </c>
      <c r="B1337" s="38">
        <v>48691</v>
      </c>
      <c r="C1337" s="38" t="s">
        <v>1110</v>
      </c>
    </row>
    <row r="1338" spans="1:3" x14ac:dyDescent="0.25">
      <c r="A1338" s="37">
        <f t="shared" si="20"/>
        <v>1337</v>
      </c>
      <c r="B1338" s="38">
        <v>486910</v>
      </c>
      <c r="C1338" s="38" t="s">
        <v>1110</v>
      </c>
    </row>
    <row r="1339" spans="1:3" x14ac:dyDescent="0.25">
      <c r="A1339" s="37">
        <f t="shared" si="20"/>
        <v>1338</v>
      </c>
      <c r="B1339" s="38">
        <v>48699</v>
      </c>
      <c r="C1339" s="38" t="s">
        <v>1111</v>
      </c>
    </row>
    <row r="1340" spans="1:3" x14ac:dyDescent="0.25">
      <c r="A1340" s="37">
        <f t="shared" si="20"/>
        <v>1339</v>
      </c>
      <c r="B1340" s="38">
        <v>486990</v>
      </c>
      <c r="C1340" s="38" t="s">
        <v>1111</v>
      </c>
    </row>
    <row r="1341" spans="1:3" x14ac:dyDescent="0.25">
      <c r="A1341" s="37">
        <f t="shared" si="20"/>
        <v>1340</v>
      </c>
      <c r="B1341" s="38">
        <v>487</v>
      </c>
      <c r="C1341" s="38" t="s">
        <v>1112</v>
      </c>
    </row>
    <row r="1342" spans="1:3" x14ac:dyDescent="0.25">
      <c r="A1342" s="37">
        <f t="shared" si="20"/>
        <v>1341</v>
      </c>
      <c r="B1342" s="38">
        <v>4871</v>
      </c>
      <c r="C1342" s="38" t="s">
        <v>1113</v>
      </c>
    </row>
    <row r="1343" spans="1:3" x14ac:dyDescent="0.25">
      <c r="A1343" s="37">
        <f t="shared" si="20"/>
        <v>1342</v>
      </c>
      <c r="B1343" s="38">
        <v>48711</v>
      </c>
      <c r="C1343" s="38" t="s">
        <v>1113</v>
      </c>
    </row>
    <row r="1344" spans="1:3" x14ac:dyDescent="0.25">
      <c r="A1344" s="37">
        <f t="shared" si="20"/>
        <v>1343</v>
      </c>
      <c r="B1344" s="38">
        <v>487110</v>
      </c>
      <c r="C1344" s="38" t="s">
        <v>1113</v>
      </c>
    </row>
    <row r="1345" spans="1:3" x14ac:dyDescent="0.25">
      <c r="A1345" s="37">
        <f t="shared" si="20"/>
        <v>1344</v>
      </c>
      <c r="B1345" s="38">
        <v>4872</v>
      </c>
      <c r="C1345" s="38" t="s">
        <v>1114</v>
      </c>
    </row>
    <row r="1346" spans="1:3" x14ac:dyDescent="0.25">
      <c r="A1346" s="37">
        <f t="shared" si="20"/>
        <v>1345</v>
      </c>
      <c r="B1346" s="38">
        <v>48721</v>
      </c>
      <c r="C1346" s="38" t="s">
        <v>1114</v>
      </c>
    </row>
    <row r="1347" spans="1:3" x14ac:dyDescent="0.25">
      <c r="A1347" s="37">
        <f t="shared" si="20"/>
        <v>1346</v>
      </c>
      <c r="B1347" s="38">
        <v>487210</v>
      </c>
      <c r="C1347" s="38" t="s">
        <v>1114</v>
      </c>
    </row>
    <row r="1348" spans="1:3" x14ac:dyDescent="0.25">
      <c r="A1348" s="37">
        <f t="shared" ref="A1348:A1411" si="21">A1347+1</f>
        <v>1347</v>
      </c>
      <c r="B1348" s="38">
        <v>4879</v>
      </c>
      <c r="C1348" s="38" t="s">
        <v>1115</v>
      </c>
    </row>
    <row r="1349" spans="1:3" x14ac:dyDescent="0.25">
      <c r="A1349" s="37">
        <f t="shared" si="21"/>
        <v>1348</v>
      </c>
      <c r="B1349" s="38">
        <v>48799</v>
      </c>
      <c r="C1349" s="38" t="s">
        <v>1115</v>
      </c>
    </row>
    <row r="1350" spans="1:3" x14ac:dyDescent="0.25">
      <c r="A1350" s="37">
        <f t="shared" si="21"/>
        <v>1349</v>
      </c>
      <c r="B1350" s="38">
        <v>487990</v>
      </c>
      <c r="C1350" s="38" t="s">
        <v>1115</v>
      </c>
    </row>
    <row r="1351" spans="1:3" x14ac:dyDescent="0.25">
      <c r="A1351" s="37">
        <f t="shared" si="21"/>
        <v>1350</v>
      </c>
      <c r="B1351" s="38">
        <v>488</v>
      </c>
      <c r="C1351" s="38" t="s">
        <v>1116</v>
      </c>
    </row>
    <row r="1352" spans="1:3" x14ac:dyDescent="0.25">
      <c r="A1352" s="37">
        <f t="shared" si="21"/>
        <v>1351</v>
      </c>
      <c r="B1352" s="38">
        <v>4881</v>
      </c>
      <c r="C1352" s="38" t="s">
        <v>1117</v>
      </c>
    </row>
    <row r="1353" spans="1:3" x14ac:dyDescent="0.25">
      <c r="A1353" s="37">
        <f t="shared" si="21"/>
        <v>1352</v>
      </c>
      <c r="B1353" s="38">
        <v>48811</v>
      </c>
      <c r="C1353" s="38" t="s">
        <v>1118</v>
      </c>
    </row>
    <row r="1354" spans="1:3" x14ac:dyDescent="0.25">
      <c r="A1354" s="37">
        <f t="shared" si="21"/>
        <v>1353</v>
      </c>
      <c r="B1354" s="38">
        <v>488111</v>
      </c>
      <c r="C1354" s="38" t="s">
        <v>1119</v>
      </c>
    </row>
    <row r="1355" spans="1:3" x14ac:dyDescent="0.25">
      <c r="A1355" s="37">
        <f t="shared" si="21"/>
        <v>1354</v>
      </c>
      <c r="B1355" s="38">
        <v>488119</v>
      </c>
      <c r="C1355" s="38" t="s">
        <v>1120</v>
      </c>
    </row>
    <row r="1356" spans="1:3" x14ac:dyDescent="0.25">
      <c r="A1356" s="37">
        <f t="shared" si="21"/>
        <v>1355</v>
      </c>
      <c r="B1356" s="38">
        <v>48819</v>
      </c>
      <c r="C1356" s="38" t="s">
        <v>1121</v>
      </c>
    </row>
    <row r="1357" spans="1:3" x14ac:dyDescent="0.25">
      <c r="A1357" s="37">
        <f t="shared" si="21"/>
        <v>1356</v>
      </c>
      <c r="B1357" s="38">
        <v>488190</v>
      </c>
      <c r="C1357" s="38" t="s">
        <v>1121</v>
      </c>
    </row>
    <row r="1358" spans="1:3" x14ac:dyDescent="0.25">
      <c r="A1358" s="37">
        <f t="shared" si="21"/>
        <v>1357</v>
      </c>
      <c r="B1358" s="38">
        <v>4882</v>
      </c>
      <c r="C1358" s="38" t="s">
        <v>1122</v>
      </c>
    </row>
    <row r="1359" spans="1:3" x14ac:dyDescent="0.25">
      <c r="A1359" s="37">
        <f t="shared" si="21"/>
        <v>1358</v>
      </c>
      <c r="B1359" s="38">
        <v>48821</v>
      </c>
      <c r="C1359" s="38" t="s">
        <v>1122</v>
      </c>
    </row>
    <row r="1360" spans="1:3" x14ac:dyDescent="0.25">
      <c r="A1360" s="37">
        <f t="shared" si="21"/>
        <v>1359</v>
      </c>
      <c r="B1360" s="38">
        <v>488210</v>
      </c>
      <c r="C1360" s="38" t="s">
        <v>1122</v>
      </c>
    </row>
    <row r="1361" spans="1:3" x14ac:dyDescent="0.25">
      <c r="A1361" s="37">
        <f t="shared" si="21"/>
        <v>1360</v>
      </c>
      <c r="B1361" s="38">
        <v>4883</v>
      </c>
      <c r="C1361" s="38" t="s">
        <v>1123</v>
      </c>
    </row>
    <row r="1362" spans="1:3" x14ac:dyDescent="0.25">
      <c r="A1362" s="37">
        <f t="shared" si="21"/>
        <v>1361</v>
      </c>
      <c r="B1362" s="38">
        <v>48831</v>
      </c>
      <c r="C1362" s="38" t="s">
        <v>1124</v>
      </c>
    </row>
    <row r="1363" spans="1:3" x14ac:dyDescent="0.25">
      <c r="A1363" s="37">
        <f t="shared" si="21"/>
        <v>1362</v>
      </c>
      <c r="B1363" s="38">
        <v>488310</v>
      </c>
      <c r="C1363" s="38" t="s">
        <v>1124</v>
      </c>
    </row>
    <row r="1364" spans="1:3" x14ac:dyDescent="0.25">
      <c r="A1364" s="37">
        <f t="shared" si="21"/>
        <v>1363</v>
      </c>
      <c r="B1364" s="38">
        <v>48832</v>
      </c>
      <c r="C1364" s="38" t="s">
        <v>1125</v>
      </c>
    </row>
    <row r="1365" spans="1:3" x14ac:dyDescent="0.25">
      <c r="A1365" s="37">
        <f t="shared" si="21"/>
        <v>1364</v>
      </c>
      <c r="B1365" s="38">
        <v>488320</v>
      </c>
      <c r="C1365" s="38" t="s">
        <v>1125</v>
      </c>
    </row>
    <row r="1366" spans="1:3" x14ac:dyDescent="0.25">
      <c r="A1366" s="37">
        <f t="shared" si="21"/>
        <v>1365</v>
      </c>
      <c r="B1366" s="38">
        <v>48833</v>
      </c>
      <c r="C1366" s="38" t="s">
        <v>1126</v>
      </c>
    </row>
    <row r="1367" spans="1:3" x14ac:dyDescent="0.25">
      <c r="A1367" s="37">
        <f t="shared" si="21"/>
        <v>1366</v>
      </c>
      <c r="B1367" s="38">
        <v>488330</v>
      </c>
      <c r="C1367" s="38" t="s">
        <v>1127</v>
      </c>
    </row>
    <row r="1368" spans="1:3" x14ac:dyDescent="0.25">
      <c r="A1368" s="37">
        <f t="shared" si="21"/>
        <v>1367</v>
      </c>
      <c r="B1368" s="38">
        <v>48839</v>
      </c>
      <c r="C1368" s="38" t="s">
        <v>1128</v>
      </c>
    </row>
    <row r="1369" spans="1:3" x14ac:dyDescent="0.25">
      <c r="A1369" s="37">
        <f t="shared" si="21"/>
        <v>1368</v>
      </c>
      <c r="B1369" s="38">
        <v>488390</v>
      </c>
      <c r="C1369" s="38" t="s">
        <v>1128</v>
      </c>
    </row>
    <row r="1370" spans="1:3" x14ac:dyDescent="0.25">
      <c r="A1370" s="37">
        <f t="shared" si="21"/>
        <v>1369</v>
      </c>
      <c r="B1370" s="38">
        <v>4884</v>
      </c>
      <c r="C1370" s="38" t="s">
        <v>1129</v>
      </c>
    </row>
    <row r="1371" spans="1:3" x14ac:dyDescent="0.25">
      <c r="A1371" s="37">
        <f t="shared" si="21"/>
        <v>1370</v>
      </c>
      <c r="B1371" s="38">
        <v>48841</v>
      </c>
      <c r="C1371" s="38" t="s">
        <v>1130</v>
      </c>
    </row>
    <row r="1372" spans="1:3" x14ac:dyDescent="0.25">
      <c r="A1372" s="37">
        <f t="shared" si="21"/>
        <v>1371</v>
      </c>
      <c r="B1372" s="38">
        <v>488410</v>
      </c>
      <c r="C1372" s="38" t="s">
        <v>1130</v>
      </c>
    </row>
    <row r="1373" spans="1:3" x14ac:dyDescent="0.25">
      <c r="A1373" s="37">
        <f t="shared" si="21"/>
        <v>1372</v>
      </c>
      <c r="B1373" s="38">
        <v>48849</v>
      </c>
      <c r="C1373" s="38" t="s">
        <v>1131</v>
      </c>
    </row>
    <row r="1374" spans="1:3" x14ac:dyDescent="0.25">
      <c r="A1374" s="37">
        <f t="shared" si="21"/>
        <v>1373</v>
      </c>
      <c r="B1374" s="38">
        <v>488490</v>
      </c>
      <c r="C1374" s="38" t="s">
        <v>1132</v>
      </c>
    </row>
    <row r="1375" spans="1:3" x14ac:dyDescent="0.25">
      <c r="A1375" s="37">
        <f t="shared" si="21"/>
        <v>1374</v>
      </c>
      <c r="B1375" s="38">
        <v>4885</v>
      </c>
      <c r="C1375" s="38" t="s">
        <v>1133</v>
      </c>
    </row>
    <row r="1376" spans="1:3" x14ac:dyDescent="0.25">
      <c r="A1376" s="37">
        <f t="shared" si="21"/>
        <v>1375</v>
      </c>
      <c r="B1376" s="38">
        <v>48851</v>
      </c>
      <c r="C1376" s="38" t="s">
        <v>1133</v>
      </c>
    </row>
    <row r="1377" spans="1:3" x14ac:dyDescent="0.25">
      <c r="A1377" s="37">
        <f t="shared" si="21"/>
        <v>1376</v>
      </c>
      <c r="B1377" s="38">
        <v>488510</v>
      </c>
      <c r="C1377" s="38" t="s">
        <v>1134</v>
      </c>
    </row>
    <row r="1378" spans="1:3" x14ac:dyDescent="0.25">
      <c r="A1378" s="37">
        <f t="shared" si="21"/>
        <v>1377</v>
      </c>
      <c r="B1378" s="38">
        <v>4889</v>
      </c>
      <c r="C1378" s="38" t="s">
        <v>1135</v>
      </c>
    </row>
    <row r="1379" spans="1:3" x14ac:dyDescent="0.25">
      <c r="A1379" s="37">
        <f t="shared" si="21"/>
        <v>1378</v>
      </c>
      <c r="B1379" s="38">
        <v>48899</v>
      </c>
      <c r="C1379" s="38" t="s">
        <v>1135</v>
      </c>
    </row>
    <row r="1380" spans="1:3" x14ac:dyDescent="0.25">
      <c r="A1380" s="37">
        <f t="shared" si="21"/>
        <v>1379</v>
      </c>
      <c r="B1380" s="38">
        <v>488991</v>
      </c>
      <c r="C1380" s="38" t="s">
        <v>1136</v>
      </c>
    </row>
    <row r="1381" spans="1:3" x14ac:dyDescent="0.25">
      <c r="A1381" s="37">
        <f t="shared" si="21"/>
        <v>1380</v>
      </c>
      <c r="B1381" s="38">
        <v>488999</v>
      </c>
      <c r="C1381" s="38" t="s">
        <v>1137</v>
      </c>
    </row>
    <row r="1382" spans="1:3" x14ac:dyDescent="0.25">
      <c r="A1382" s="37">
        <f t="shared" si="21"/>
        <v>1381</v>
      </c>
      <c r="B1382" s="38">
        <v>491</v>
      </c>
      <c r="C1382" s="38" t="s">
        <v>1138</v>
      </c>
    </row>
    <row r="1383" spans="1:3" x14ac:dyDescent="0.25">
      <c r="A1383" s="37">
        <f t="shared" si="21"/>
        <v>1382</v>
      </c>
      <c r="B1383" s="38">
        <v>4911</v>
      </c>
      <c r="C1383" s="38" t="s">
        <v>1138</v>
      </c>
    </row>
    <row r="1384" spans="1:3" x14ac:dyDescent="0.25">
      <c r="A1384" s="37">
        <f t="shared" si="21"/>
        <v>1383</v>
      </c>
      <c r="B1384" s="38">
        <v>49111</v>
      </c>
      <c r="C1384" s="38" t="s">
        <v>1138</v>
      </c>
    </row>
    <row r="1385" spans="1:3" x14ac:dyDescent="0.25">
      <c r="A1385" s="37">
        <f t="shared" si="21"/>
        <v>1384</v>
      </c>
      <c r="B1385" s="38">
        <v>491110</v>
      </c>
      <c r="C1385" s="38" t="s">
        <v>1138</v>
      </c>
    </row>
    <row r="1386" spans="1:3" x14ac:dyDescent="0.25">
      <c r="A1386" s="37">
        <f t="shared" si="21"/>
        <v>1385</v>
      </c>
      <c r="B1386" s="38">
        <v>492</v>
      </c>
      <c r="C1386" s="38" t="s">
        <v>1139</v>
      </c>
    </row>
    <row r="1387" spans="1:3" x14ac:dyDescent="0.25">
      <c r="A1387" s="37">
        <f t="shared" si="21"/>
        <v>1386</v>
      </c>
      <c r="B1387" s="38">
        <v>4921</v>
      </c>
      <c r="C1387" s="38" t="s">
        <v>1140</v>
      </c>
    </row>
    <row r="1388" spans="1:3" x14ac:dyDescent="0.25">
      <c r="A1388" s="37">
        <f t="shared" si="21"/>
        <v>1387</v>
      </c>
      <c r="B1388" s="38">
        <v>49211</v>
      </c>
      <c r="C1388" s="38" t="s">
        <v>1140</v>
      </c>
    </row>
    <row r="1389" spans="1:3" x14ac:dyDescent="0.25">
      <c r="A1389" s="37">
        <f t="shared" si="21"/>
        <v>1388</v>
      </c>
      <c r="B1389" s="38">
        <v>492110</v>
      </c>
      <c r="C1389" s="38" t="s">
        <v>1140</v>
      </c>
    </row>
    <row r="1390" spans="1:3" x14ac:dyDescent="0.25">
      <c r="A1390" s="37">
        <f t="shared" si="21"/>
        <v>1389</v>
      </c>
      <c r="B1390" s="38">
        <v>4922</v>
      </c>
      <c r="C1390" s="38" t="s">
        <v>1141</v>
      </c>
    </row>
    <row r="1391" spans="1:3" x14ac:dyDescent="0.25">
      <c r="A1391" s="37">
        <f t="shared" si="21"/>
        <v>1390</v>
      </c>
      <c r="B1391" s="38">
        <v>49221</v>
      </c>
      <c r="C1391" s="38" t="s">
        <v>1141</v>
      </c>
    </row>
    <row r="1392" spans="1:3" x14ac:dyDescent="0.25">
      <c r="A1392" s="37">
        <f t="shared" si="21"/>
        <v>1391</v>
      </c>
      <c r="B1392" s="38">
        <v>492210</v>
      </c>
      <c r="C1392" s="38" t="s">
        <v>1141</v>
      </c>
    </row>
    <row r="1393" spans="1:3" x14ac:dyDescent="0.25">
      <c r="A1393" s="37">
        <f t="shared" si="21"/>
        <v>1392</v>
      </c>
      <c r="B1393" s="38">
        <v>493</v>
      </c>
      <c r="C1393" s="38" t="s">
        <v>1142</v>
      </c>
    </row>
    <row r="1394" spans="1:3" x14ac:dyDescent="0.25">
      <c r="A1394" s="37">
        <f t="shared" si="21"/>
        <v>1393</v>
      </c>
      <c r="B1394" s="38">
        <v>4931</v>
      </c>
      <c r="C1394" s="38" t="s">
        <v>1142</v>
      </c>
    </row>
    <row r="1395" spans="1:3" x14ac:dyDescent="0.25">
      <c r="A1395" s="37">
        <f t="shared" si="21"/>
        <v>1394</v>
      </c>
      <c r="B1395" s="38">
        <v>49311</v>
      </c>
      <c r="C1395" s="38" t="s">
        <v>1143</v>
      </c>
    </row>
    <row r="1396" spans="1:3" x14ac:dyDescent="0.25">
      <c r="A1396" s="37">
        <f t="shared" si="21"/>
        <v>1395</v>
      </c>
      <c r="B1396" s="38">
        <v>493110</v>
      </c>
      <c r="C1396" s="38" t="s">
        <v>1144</v>
      </c>
    </row>
    <row r="1397" spans="1:3" x14ac:dyDescent="0.25">
      <c r="A1397" s="37">
        <f t="shared" si="21"/>
        <v>1396</v>
      </c>
      <c r="B1397" s="38">
        <v>49312</v>
      </c>
      <c r="C1397" s="38" t="s">
        <v>1145</v>
      </c>
    </row>
    <row r="1398" spans="1:3" x14ac:dyDescent="0.25">
      <c r="A1398" s="37">
        <f t="shared" si="21"/>
        <v>1397</v>
      </c>
      <c r="B1398" s="38">
        <v>493120</v>
      </c>
      <c r="C1398" s="38" t="s">
        <v>1145</v>
      </c>
    </row>
    <row r="1399" spans="1:3" x14ac:dyDescent="0.25">
      <c r="A1399" s="37">
        <f t="shared" si="21"/>
        <v>1398</v>
      </c>
      <c r="B1399" s="38">
        <v>49313</v>
      </c>
      <c r="C1399" s="38" t="s">
        <v>1146</v>
      </c>
    </row>
    <row r="1400" spans="1:3" x14ac:dyDescent="0.25">
      <c r="A1400" s="37">
        <f t="shared" si="21"/>
        <v>1399</v>
      </c>
      <c r="B1400" s="38">
        <v>493130</v>
      </c>
      <c r="C1400" s="38" t="s">
        <v>1146</v>
      </c>
    </row>
    <row r="1401" spans="1:3" x14ac:dyDescent="0.25">
      <c r="A1401" s="37">
        <f t="shared" si="21"/>
        <v>1400</v>
      </c>
      <c r="B1401" s="38">
        <v>49319</v>
      </c>
      <c r="C1401" s="38" t="s">
        <v>1147</v>
      </c>
    </row>
    <row r="1402" spans="1:3" x14ac:dyDescent="0.25">
      <c r="A1402" s="37">
        <f t="shared" si="21"/>
        <v>1401</v>
      </c>
      <c r="B1402" s="38">
        <v>493190</v>
      </c>
      <c r="C1402" s="38" t="s">
        <v>1147</v>
      </c>
    </row>
    <row r="1403" spans="1:3" x14ac:dyDescent="0.25">
      <c r="A1403" s="37">
        <f t="shared" si="21"/>
        <v>1402</v>
      </c>
      <c r="B1403" s="38">
        <v>51</v>
      </c>
      <c r="C1403" s="38" t="s">
        <v>1148</v>
      </c>
    </row>
    <row r="1404" spans="1:3" x14ac:dyDescent="0.25">
      <c r="A1404" s="37">
        <f t="shared" si="21"/>
        <v>1403</v>
      </c>
      <c r="B1404" s="38">
        <v>511</v>
      </c>
      <c r="C1404" s="38" t="s">
        <v>1149</v>
      </c>
    </row>
    <row r="1405" spans="1:3" x14ac:dyDescent="0.25">
      <c r="A1405" s="37">
        <f t="shared" si="21"/>
        <v>1404</v>
      </c>
      <c r="B1405" s="38">
        <v>5111</v>
      </c>
      <c r="C1405" s="38" t="s">
        <v>1150</v>
      </c>
    </row>
    <row r="1406" spans="1:3" x14ac:dyDescent="0.25">
      <c r="A1406" s="37">
        <f t="shared" si="21"/>
        <v>1405</v>
      </c>
      <c r="B1406" s="38">
        <v>51111</v>
      </c>
      <c r="C1406" s="38" t="s">
        <v>1151</v>
      </c>
    </row>
    <row r="1407" spans="1:3" x14ac:dyDescent="0.25">
      <c r="A1407" s="37">
        <f t="shared" si="21"/>
        <v>1406</v>
      </c>
      <c r="B1407" s="38">
        <v>511110</v>
      </c>
      <c r="C1407" s="38" t="s">
        <v>1152</v>
      </c>
    </row>
    <row r="1408" spans="1:3" x14ac:dyDescent="0.25">
      <c r="A1408" s="37">
        <f t="shared" si="21"/>
        <v>1407</v>
      </c>
      <c r="B1408" s="38">
        <v>51112</v>
      </c>
      <c r="C1408" s="38" t="s">
        <v>1153</v>
      </c>
    </row>
    <row r="1409" spans="1:3" x14ac:dyDescent="0.25">
      <c r="A1409" s="37">
        <f t="shared" si="21"/>
        <v>1408</v>
      </c>
      <c r="B1409" s="38">
        <v>511120</v>
      </c>
      <c r="C1409" s="38" t="s">
        <v>1154</v>
      </c>
    </row>
    <row r="1410" spans="1:3" x14ac:dyDescent="0.25">
      <c r="A1410" s="37">
        <f t="shared" si="21"/>
        <v>1409</v>
      </c>
      <c r="B1410" s="38">
        <v>51113</v>
      </c>
      <c r="C1410" s="38" t="s">
        <v>1155</v>
      </c>
    </row>
    <row r="1411" spans="1:3" x14ac:dyDescent="0.25">
      <c r="A1411" s="37">
        <f t="shared" si="21"/>
        <v>1410</v>
      </c>
      <c r="B1411" s="38">
        <v>511130</v>
      </c>
      <c r="C1411" s="38" t="s">
        <v>1156</v>
      </c>
    </row>
    <row r="1412" spans="1:3" x14ac:dyDescent="0.25">
      <c r="A1412" s="37">
        <f t="shared" ref="A1412:A1475" si="22">A1411+1</f>
        <v>1411</v>
      </c>
      <c r="B1412" s="38">
        <v>51114</v>
      </c>
      <c r="C1412" s="38" t="s">
        <v>1157</v>
      </c>
    </row>
    <row r="1413" spans="1:3" x14ac:dyDescent="0.25">
      <c r="A1413" s="37">
        <f t="shared" si="22"/>
        <v>1412</v>
      </c>
      <c r="B1413" s="38">
        <v>511140</v>
      </c>
      <c r="C1413" s="38" t="s">
        <v>1158</v>
      </c>
    </row>
    <row r="1414" spans="1:3" x14ac:dyDescent="0.25">
      <c r="A1414" s="37">
        <f t="shared" si="22"/>
        <v>1413</v>
      </c>
      <c r="B1414" s="38">
        <v>51119</v>
      </c>
      <c r="C1414" s="38" t="s">
        <v>1159</v>
      </c>
    </row>
    <row r="1415" spans="1:3" x14ac:dyDescent="0.25">
      <c r="A1415" s="37">
        <f t="shared" si="22"/>
        <v>1414</v>
      </c>
      <c r="B1415" s="38">
        <v>511191</v>
      </c>
      <c r="C1415" s="38" t="s">
        <v>1160</v>
      </c>
    </row>
    <row r="1416" spans="1:3" x14ac:dyDescent="0.25">
      <c r="A1416" s="37">
        <f t="shared" si="22"/>
        <v>1415</v>
      </c>
      <c r="B1416" s="38">
        <v>511199</v>
      </c>
      <c r="C1416" s="38" t="s">
        <v>1161</v>
      </c>
    </row>
    <row r="1417" spans="1:3" x14ac:dyDescent="0.25">
      <c r="A1417" s="37">
        <f t="shared" si="22"/>
        <v>1416</v>
      </c>
      <c r="B1417" s="38">
        <v>5112</v>
      </c>
      <c r="C1417" s="38" t="s">
        <v>1162</v>
      </c>
    </row>
    <row r="1418" spans="1:3" x14ac:dyDescent="0.25">
      <c r="A1418" s="37">
        <f t="shared" si="22"/>
        <v>1417</v>
      </c>
      <c r="B1418" s="38">
        <v>51121</v>
      </c>
      <c r="C1418" s="38" t="s">
        <v>1162</v>
      </c>
    </row>
    <row r="1419" spans="1:3" x14ac:dyDescent="0.25">
      <c r="A1419" s="37">
        <f t="shared" si="22"/>
        <v>1418</v>
      </c>
      <c r="B1419" s="38">
        <v>511210</v>
      </c>
      <c r="C1419" s="38" t="s">
        <v>1162</v>
      </c>
    </row>
    <row r="1420" spans="1:3" x14ac:dyDescent="0.25">
      <c r="A1420" s="37">
        <f t="shared" si="22"/>
        <v>1419</v>
      </c>
      <c r="B1420" s="38">
        <v>512</v>
      </c>
      <c r="C1420" s="38" t="s">
        <v>1163</v>
      </c>
    </row>
    <row r="1421" spans="1:3" x14ac:dyDescent="0.25">
      <c r="A1421" s="37">
        <f t="shared" si="22"/>
        <v>1420</v>
      </c>
      <c r="B1421" s="38">
        <v>5121</v>
      </c>
      <c r="C1421" s="38" t="s">
        <v>1164</v>
      </c>
    </row>
    <row r="1422" spans="1:3" x14ac:dyDescent="0.25">
      <c r="A1422" s="37">
        <f t="shared" si="22"/>
        <v>1421</v>
      </c>
      <c r="B1422" s="38">
        <v>51211</v>
      </c>
      <c r="C1422" s="38" t="s">
        <v>1165</v>
      </c>
    </row>
    <row r="1423" spans="1:3" x14ac:dyDescent="0.25">
      <c r="A1423" s="37">
        <f t="shared" si="22"/>
        <v>1422</v>
      </c>
      <c r="B1423" s="38">
        <v>512110</v>
      </c>
      <c r="C1423" s="38" t="s">
        <v>1166</v>
      </c>
    </row>
    <row r="1424" spans="1:3" x14ac:dyDescent="0.25">
      <c r="A1424" s="37">
        <f t="shared" si="22"/>
        <v>1423</v>
      </c>
      <c r="B1424" s="38">
        <v>51212</v>
      </c>
      <c r="C1424" s="38" t="s">
        <v>1167</v>
      </c>
    </row>
    <row r="1425" spans="1:3" x14ac:dyDescent="0.25">
      <c r="A1425" s="37">
        <f t="shared" si="22"/>
        <v>1424</v>
      </c>
      <c r="B1425" s="38">
        <v>512120</v>
      </c>
      <c r="C1425" s="38" t="s">
        <v>1167</v>
      </c>
    </row>
    <row r="1426" spans="1:3" x14ac:dyDescent="0.25">
      <c r="A1426" s="37">
        <f t="shared" si="22"/>
        <v>1425</v>
      </c>
      <c r="B1426" s="38">
        <v>51213</v>
      </c>
      <c r="C1426" s="38" t="s">
        <v>1168</v>
      </c>
    </row>
    <row r="1427" spans="1:3" x14ac:dyDescent="0.25">
      <c r="A1427" s="37">
        <f t="shared" si="22"/>
        <v>1426</v>
      </c>
      <c r="B1427" s="39">
        <v>512131</v>
      </c>
      <c r="C1427" s="39" t="s">
        <v>1169</v>
      </c>
    </row>
    <row r="1428" spans="1:3" x14ac:dyDescent="0.25">
      <c r="A1428" s="37">
        <f t="shared" si="22"/>
        <v>1427</v>
      </c>
      <c r="B1428" s="38">
        <v>512132</v>
      </c>
      <c r="C1428" s="38" t="s">
        <v>1170</v>
      </c>
    </row>
    <row r="1429" spans="1:3" x14ac:dyDescent="0.25">
      <c r="A1429" s="37">
        <f t="shared" si="22"/>
        <v>1428</v>
      </c>
      <c r="B1429" s="38">
        <v>51219</v>
      </c>
      <c r="C1429" s="38" t="s">
        <v>1171</v>
      </c>
    </row>
    <row r="1430" spans="1:3" x14ac:dyDescent="0.25">
      <c r="A1430" s="37">
        <f t="shared" si="22"/>
        <v>1429</v>
      </c>
      <c r="B1430" s="38">
        <v>512191</v>
      </c>
      <c r="C1430" s="38" t="s">
        <v>1172</v>
      </c>
    </row>
    <row r="1431" spans="1:3" x14ac:dyDescent="0.25">
      <c r="A1431" s="37">
        <f t="shared" si="22"/>
        <v>1430</v>
      </c>
      <c r="B1431" s="38">
        <v>512199</v>
      </c>
      <c r="C1431" s="38" t="s">
        <v>1173</v>
      </c>
    </row>
    <row r="1432" spans="1:3" x14ac:dyDescent="0.25">
      <c r="A1432" s="37">
        <f t="shared" si="22"/>
        <v>1431</v>
      </c>
      <c r="B1432" s="38">
        <v>5122</v>
      </c>
      <c r="C1432" s="38" t="s">
        <v>1174</v>
      </c>
    </row>
    <row r="1433" spans="1:3" x14ac:dyDescent="0.25">
      <c r="A1433" s="37">
        <f t="shared" si="22"/>
        <v>1432</v>
      </c>
      <c r="B1433" s="38">
        <v>51221</v>
      </c>
      <c r="C1433" s="38" t="s">
        <v>1175</v>
      </c>
    </row>
    <row r="1434" spans="1:3" x14ac:dyDescent="0.25">
      <c r="A1434" s="37">
        <f t="shared" si="22"/>
        <v>1433</v>
      </c>
      <c r="B1434" s="38">
        <v>512210</v>
      </c>
      <c r="C1434" s="38" t="s">
        <v>1175</v>
      </c>
    </row>
    <row r="1435" spans="1:3" x14ac:dyDescent="0.25">
      <c r="A1435" s="37">
        <f t="shared" si="22"/>
        <v>1434</v>
      </c>
      <c r="B1435" s="38">
        <v>51222</v>
      </c>
      <c r="C1435" s="38" t="s">
        <v>1176</v>
      </c>
    </row>
    <row r="1436" spans="1:3" x14ac:dyDescent="0.25">
      <c r="A1436" s="37">
        <f t="shared" si="22"/>
        <v>1435</v>
      </c>
      <c r="B1436" s="38">
        <v>512220</v>
      </c>
      <c r="C1436" s="38" t="s">
        <v>1176</v>
      </c>
    </row>
    <row r="1437" spans="1:3" x14ac:dyDescent="0.25">
      <c r="A1437" s="37">
        <f t="shared" si="22"/>
        <v>1436</v>
      </c>
      <c r="B1437" s="38">
        <v>51223</v>
      </c>
      <c r="C1437" s="38" t="s">
        <v>1177</v>
      </c>
    </row>
    <row r="1438" spans="1:3" x14ac:dyDescent="0.25">
      <c r="A1438" s="37">
        <f t="shared" si="22"/>
        <v>1437</v>
      </c>
      <c r="B1438" s="38">
        <v>512230</v>
      </c>
      <c r="C1438" s="38" t="s">
        <v>1177</v>
      </c>
    </row>
    <row r="1439" spans="1:3" x14ac:dyDescent="0.25">
      <c r="A1439" s="37">
        <f t="shared" si="22"/>
        <v>1438</v>
      </c>
      <c r="B1439" s="38">
        <v>51224</v>
      </c>
      <c r="C1439" s="38" t="s">
        <v>1178</v>
      </c>
    </row>
    <row r="1440" spans="1:3" x14ac:dyDescent="0.25">
      <c r="A1440" s="37">
        <f t="shared" si="22"/>
        <v>1439</v>
      </c>
      <c r="B1440" s="38">
        <v>512240</v>
      </c>
      <c r="C1440" s="38" t="s">
        <v>1178</v>
      </c>
    </row>
    <row r="1441" spans="1:3" x14ac:dyDescent="0.25">
      <c r="A1441" s="37">
        <f t="shared" si="22"/>
        <v>1440</v>
      </c>
      <c r="B1441" s="38">
        <v>51229</v>
      </c>
      <c r="C1441" s="38" t="s">
        <v>1179</v>
      </c>
    </row>
    <row r="1442" spans="1:3" x14ac:dyDescent="0.25">
      <c r="A1442" s="37">
        <f t="shared" si="22"/>
        <v>1441</v>
      </c>
      <c r="B1442" s="38">
        <v>512290</v>
      </c>
      <c r="C1442" s="38" t="s">
        <v>1179</v>
      </c>
    </row>
    <row r="1443" spans="1:3" x14ac:dyDescent="0.25">
      <c r="A1443" s="37">
        <f t="shared" si="22"/>
        <v>1442</v>
      </c>
      <c r="B1443" s="38">
        <v>515</v>
      </c>
      <c r="C1443" s="38" t="s">
        <v>1180</v>
      </c>
    </row>
    <row r="1444" spans="1:3" x14ac:dyDescent="0.25">
      <c r="A1444" s="37">
        <f t="shared" si="22"/>
        <v>1443</v>
      </c>
      <c r="B1444" s="38">
        <v>5151</v>
      </c>
      <c r="C1444" s="38" t="s">
        <v>1181</v>
      </c>
    </row>
    <row r="1445" spans="1:3" x14ac:dyDescent="0.25">
      <c r="A1445" s="37">
        <f t="shared" si="22"/>
        <v>1444</v>
      </c>
      <c r="B1445" s="38">
        <v>51511</v>
      </c>
      <c r="C1445" s="38" t="s">
        <v>1182</v>
      </c>
    </row>
    <row r="1446" spans="1:3" x14ac:dyDescent="0.25">
      <c r="A1446" s="37">
        <f t="shared" si="22"/>
        <v>1445</v>
      </c>
      <c r="B1446" s="38">
        <v>515111</v>
      </c>
      <c r="C1446" s="38" t="s">
        <v>1183</v>
      </c>
    </row>
    <row r="1447" spans="1:3" x14ac:dyDescent="0.25">
      <c r="A1447" s="37">
        <f t="shared" si="22"/>
        <v>1446</v>
      </c>
      <c r="B1447" s="38">
        <v>515112</v>
      </c>
      <c r="C1447" s="38" t="s">
        <v>1184</v>
      </c>
    </row>
    <row r="1448" spans="1:3" x14ac:dyDescent="0.25">
      <c r="A1448" s="37">
        <f t="shared" si="22"/>
        <v>1447</v>
      </c>
      <c r="B1448" s="38">
        <v>51512</v>
      </c>
      <c r="C1448" s="38" t="s">
        <v>1185</v>
      </c>
    </row>
    <row r="1449" spans="1:3" x14ac:dyDescent="0.25">
      <c r="A1449" s="37">
        <f t="shared" si="22"/>
        <v>1448</v>
      </c>
      <c r="B1449" s="38">
        <v>515120</v>
      </c>
      <c r="C1449" s="38" t="s">
        <v>1185</v>
      </c>
    </row>
    <row r="1450" spans="1:3" x14ac:dyDescent="0.25">
      <c r="A1450" s="37">
        <f t="shared" si="22"/>
        <v>1449</v>
      </c>
      <c r="B1450" s="38">
        <v>5152</v>
      </c>
      <c r="C1450" s="38" t="s">
        <v>1186</v>
      </c>
    </row>
    <row r="1451" spans="1:3" x14ac:dyDescent="0.25">
      <c r="A1451" s="37">
        <f t="shared" si="22"/>
        <v>1450</v>
      </c>
      <c r="B1451" s="38">
        <v>51521</v>
      </c>
      <c r="C1451" s="38" t="s">
        <v>1186</v>
      </c>
    </row>
    <row r="1452" spans="1:3" x14ac:dyDescent="0.25">
      <c r="A1452" s="37">
        <f t="shared" si="22"/>
        <v>1451</v>
      </c>
      <c r="B1452" s="38">
        <v>515210</v>
      </c>
      <c r="C1452" s="38" t="s">
        <v>1186</v>
      </c>
    </row>
    <row r="1453" spans="1:3" x14ac:dyDescent="0.25">
      <c r="A1453" s="37">
        <f t="shared" si="22"/>
        <v>1452</v>
      </c>
      <c r="B1453" s="38">
        <v>517</v>
      </c>
      <c r="C1453" s="38" t="s">
        <v>1187</v>
      </c>
    </row>
    <row r="1454" spans="1:3" x14ac:dyDescent="0.25">
      <c r="A1454" s="37">
        <f t="shared" si="22"/>
        <v>1453</v>
      </c>
      <c r="B1454" s="38">
        <v>5171</v>
      </c>
      <c r="C1454" s="38" t="s">
        <v>1188</v>
      </c>
    </row>
    <row r="1455" spans="1:3" x14ac:dyDescent="0.25">
      <c r="A1455" s="37">
        <f t="shared" si="22"/>
        <v>1454</v>
      </c>
      <c r="B1455" s="38">
        <v>51711</v>
      </c>
      <c r="C1455" s="38" t="s">
        <v>1188</v>
      </c>
    </row>
    <row r="1456" spans="1:3" x14ac:dyDescent="0.25">
      <c r="A1456" s="37">
        <f t="shared" si="22"/>
        <v>1455</v>
      </c>
      <c r="B1456" s="38">
        <v>517110</v>
      </c>
      <c r="C1456" s="38" t="s">
        <v>1189</v>
      </c>
    </row>
    <row r="1457" spans="1:3" x14ac:dyDescent="0.25">
      <c r="A1457" s="37">
        <f t="shared" si="22"/>
        <v>1456</v>
      </c>
      <c r="B1457" s="38">
        <v>5172</v>
      </c>
      <c r="C1457" s="38" t="s">
        <v>1190</v>
      </c>
    </row>
    <row r="1458" spans="1:3" x14ac:dyDescent="0.25">
      <c r="A1458" s="37">
        <f t="shared" si="22"/>
        <v>1457</v>
      </c>
      <c r="B1458" s="38">
        <v>51721</v>
      </c>
      <c r="C1458" s="38" t="s">
        <v>1190</v>
      </c>
    </row>
    <row r="1459" spans="1:3" x14ac:dyDescent="0.25">
      <c r="A1459" s="37">
        <f t="shared" si="22"/>
        <v>1458</v>
      </c>
      <c r="B1459" s="38">
        <v>517210</v>
      </c>
      <c r="C1459" s="38" t="s">
        <v>1190</v>
      </c>
    </row>
    <row r="1460" spans="1:3" x14ac:dyDescent="0.25">
      <c r="A1460" s="37">
        <f t="shared" si="22"/>
        <v>1459</v>
      </c>
      <c r="B1460" s="38">
        <v>5174</v>
      </c>
      <c r="C1460" s="38" t="s">
        <v>1191</v>
      </c>
    </row>
    <row r="1461" spans="1:3" x14ac:dyDescent="0.25">
      <c r="A1461" s="37">
        <f t="shared" si="22"/>
        <v>1460</v>
      </c>
      <c r="B1461" s="38">
        <v>51741</v>
      </c>
      <c r="C1461" s="38" t="s">
        <v>1191</v>
      </c>
    </row>
    <row r="1462" spans="1:3" x14ac:dyDescent="0.25">
      <c r="A1462" s="37">
        <f t="shared" si="22"/>
        <v>1461</v>
      </c>
      <c r="B1462" s="38">
        <v>517410</v>
      </c>
      <c r="C1462" s="38" t="s">
        <v>1191</v>
      </c>
    </row>
    <row r="1463" spans="1:3" x14ac:dyDescent="0.25">
      <c r="A1463" s="37">
        <f t="shared" si="22"/>
        <v>1462</v>
      </c>
      <c r="B1463" s="38">
        <v>5179</v>
      </c>
      <c r="C1463" s="38" t="s">
        <v>1192</v>
      </c>
    </row>
    <row r="1464" spans="1:3" x14ac:dyDescent="0.25">
      <c r="A1464" s="37">
        <f t="shared" si="22"/>
        <v>1463</v>
      </c>
      <c r="B1464" s="38">
        <v>51791</v>
      </c>
      <c r="C1464" s="38" t="s">
        <v>1192</v>
      </c>
    </row>
    <row r="1465" spans="1:3" x14ac:dyDescent="0.25">
      <c r="A1465" s="37">
        <f t="shared" si="22"/>
        <v>1464</v>
      </c>
      <c r="B1465" s="38">
        <v>517911</v>
      </c>
      <c r="C1465" s="38" t="s">
        <v>1193</v>
      </c>
    </row>
    <row r="1466" spans="1:3" x14ac:dyDescent="0.25">
      <c r="A1466" s="37">
        <f t="shared" si="22"/>
        <v>1465</v>
      </c>
      <c r="B1466" s="38">
        <v>517919</v>
      </c>
      <c r="C1466" s="38" t="s">
        <v>1194</v>
      </c>
    </row>
    <row r="1467" spans="1:3" x14ac:dyDescent="0.25">
      <c r="A1467" s="37">
        <f t="shared" si="22"/>
        <v>1466</v>
      </c>
      <c r="B1467" s="38">
        <v>518</v>
      </c>
      <c r="C1467" s="38" t="s">
        <v>1195</v>
      </c>
    </row>
    <row r="1468" spans="1:3" x14ac:dyDescent="0.25">
      <c r="A1468" s="37">
        <f t="shared" si="22"/>
        <v>1467</v>
      </c>
      <c r="B1468" s="38">
        <v>5182</v>
      </c>
      <c r="C1468" s="38" t="s">
        <v>1195</v>
      </c>
    </row>
    <row r="1469" spans="1:3" x14ac:dyDescent="0.25">
      <c r="A1469" s="37">
        <f t="shared" si="22"/>
        <v>1468</v>
      </c>
      <c r="B1469" s="38">
        <v>51821</v>
      </c>
      <c r="C1469" s="38" t="s">
        <v>1195</v>
      </c>
    </row>
    <row r="1470" spans="1:3" x14ac:dyDescent="0.25">
      <c r="A1470" s="37">
        <f t="shared" si="22"/>
        <v>1469</v>
      </c>
      <c r="B1470" s="38">
        <v>518210</v>
      </c>
      <c r="C1470" s="38" t="s">
        <v>1195</v>
      </c>
    </row>
    <row r="1471" spans="1:3" x14ac:dyDescent="0.25">
      <c r="A1471" s="37">
        <f t="shared" si="22"/>
        <v>1470</v>
      </c>
      <c r="B1471" s="38">
        <v>519</v>
      </c>
      <c r="C1471" s="38" t="s">
        <v>1196</v>
      </c>
    </row>
    <row r="1472" spans="1:3" x14ac:dyDescent="0.25">
      <c r="A1472" s="37">
        <f t="shared" si="22"/>
        <v>1471</v>
      </c>
      <c r="B1472" s="38">
        <v>5191</v>
      </c>
      <c r="C1472" s="38" t="s">
        <v>1196</v>
      </c>
    </row>
    <row r="1473" spans="1:3" x14ac:dyDescent="0.25">
      <c r="A1473" s="37">
        <f t="shared" si="22"/>
        <v>1472</v>
      </c>
      <c r="B1473" s="38">
        <v>51911</v>
      </c>
      <c r="C1473" s="38" t="s">
        <v>1197</v>
      </c>
    </row>
    <row r="1474" spans="1:3" x14ac:dyDescent="0.25">
      <c r="A1474" s="37">
        <f t="shared" si="22"/>
        <v>1473</v>
      </c>
      <c r="B1474" s="38">
        <v>519110</v>
      </c>
      <c r="C1474" s="38" t="s">
        <v>1197</v>
      </c>
    </row>
    <row r="1475" spans="1:3" x14ac:dyDescent="0.25">
      <c r="A1475" s="37">
        <f t="shared" si="22"/>
        <v>1474</v>
      </c>
      <c r="B1475" s="38">
        <v>51912</v>
      </c>
      <c r="C1475" s="38" t="s">
        <v>1198</v>
      </c>
    </row>
    <row r="1476" spans="1:3" x14ac:dyDescent="0.25">
      <c r="A1476" s="37">
        <f t="shared" ref="A1476:A1539" si="23">A1475+1</f>
        <v>1475</v>
      </c>
      <c r="B1476" s="38">
        <v>519120</v>
      </c>
      <c r="C1476" s="38" t="s">
        <v>1199</v>
      </c>
    </row>
    <row r="1477" spans="1:3" x14ac:dyDescent="0.25">
      <c r="A1477" s="37">
        <f t="shared" si="23"/>
        <v>1476</v>
      </c>
      <c r="B1477" s="38">
        <v>51913</v>
      </c>
      <c r="C1477" s="38" t="s">
        <v>1200</v>
      </c>
    </row>
    <row r="1478" spans="1:3" x14ac:dyDescent="0.25">
      <c r="A1478" s="37">
        <f t="shared" si="23"/>
        <v>1477</v>
      </c>
      <c r="B1478" s="38">
        <v>519130</v>
      </c>
      <c r="C1478" s="38" t="s">
        <v>1200</v>
      </c>
    </row>
    <row r="1479" spans="1:3" x14ac:dyDescent="0.25">
      <c r="A1479" s="37">
        <f t="shared" si="23"/>
        <v>1478</v>
      </c>
      <c r="B1479" s="38">
        <v>51919</v>
      </c>
      <c r="C1479" s="38" t="s">
        <v>1201</v>
      </c>
    </row>
    <row r="1480" spans="1:3" x14ac:dyDescent="0.25">
      <c r="A1480" s="37">
        <f t="shared" si="23"/>
        <v>1479</v>
      </c>
      <c r="B1480" s="38">
        <v>519190</v>
      </c>
      <c r="C1480" s="38" t="s">
        <v>1201</v>
      </c>
    </row>
    <row r="1481" spans="1:3" x14ac:dyDescent="0.25">
      <c r="A1481" s="37">
        <f t="shared" si="23"/>
        <v>1480</v>
      </c>
      <c r="B1481" s="38">
        <v>52</v>
      </c>
      <c r="C1481" s="38" t="s">
        <v>1202</v>
      </c>
    </row>
    <row r="1482" spans="1:3" x14ac:dyDescent="0.25">
      <c r="A1482" s="37">
        <f t="shared" si="23"/>
        <v>1481</v>
      </c>
      <c r="B1482" s="38">
        <v>521</v>
      </c>
      <c r="C1482" s="38" t="s">
        <v>1203</v>
      </c>
    </row>
    <row r="1483" spans="1:3" x14ac:dyDescent="0.25">
      <c r="A1483" s="37">
        <f t="shared" si="23"/>
        <v>1482</v>
      </c>
      <c r="B1483" s="38">
        <v>5211</v>
      </c>
      <c r="C1483" s="38" t="s">
        <v>1203</v>
      </c>
    </row>
    <row r="1484" spans="1:3" x14ac:dyDescent="0.25">
      <c r="A1484" s="37">
        <f t="shared" si="23"/>
        <v>1483</v>
      </c>
      <c r="B1484" s="38">
        <v>52111</v>
      </c>
      <c r="C1484" s="38" t="s">
        <v>1203</v>
      </c>
    </row>
    <row r="1485" spans="1:3" x14ac:dyDescent="0.25">
      <c r="A1485" s="37">
        <f t="shared" si="23"/>
        <v>1484</v>
      </c>
      <c r="B1485" s="38">
        <v>521110</v>
      </c>
      <c r="C1485" s="38" t="s">
        <v>1203</v>
      </c>
    </row>
    <row r="1486" spans="1:3" x14ac:dyDescent="0.25">
      <c r="A1486" s="37">
        <f t="shared" si="23"/>
        <v>1485</v>
      </c>
      <c r="B1486" s="38">
        <v>522</v>
      </c>
      <c r="C1486" s="38" t="s">
        <v>1204</v>
      </c>
    </row>
    <row r="1487" spans="1:3" x14ac:dyDescent="0.25">
      <c r="A1487" s="37">
        <f t="shared" si="23"/>
        <v>1486</v>
      </c>
      <c r="B1487" s="38">
        <v>5221</v>
      </c>
      <c r="C1487" s="38" t="s">
        <v>1205</v>
      </c>
    </row>
    <row r="1488" spans="1:3" x14ac:dyDescent="0.25">
      <c r="A1488" s="37">
        <f t="shared" si="23"/>
        <v>1487</v>
      </c>
      <c r="B1488" s="38">
        <v>52211</v>
      </c>
      <c r="C1488" s="38" t="s">
        <v>1206</v>
      </c>
    </row>
    <row r="1489" spans="1:3" x14ac:dyDescent="0.25">
      <c r="A1489" s="37">
        <f t="shared" si="23"/>
        <v>1488</v>
      </c>
      <c r="B1489" s="38">
        <v>522110</v>
      </c>
      <c r="C1489" s="38" t="s">
        <v>1206</v>
      </c>
    </row>
    <row r="1490" spans="1:3" x14ac:dyDescent="0.25">
      <c r="A1490" s="37">
        <f t="shared" si="23"/>
        <v>1489</v>
      </c>
      <c r="B1490" s="38">
        <v>52212</v>
      </c>
      <c r="C1490" s="38" t="s">
        <v>1207</v>
      </c>
    </row>
    <row r="1491" spans="1:3" x14ac:dyDescent="0.25">
      <c r="A1491" s="37">
        <f t="shared" si="23"/>
        <v>1490</v>
      </c>
      <c r="B1491" s="38">
        <v>522120</v>
      </c>
      <c r="C1491" s="38" t="s">
        <v>1207</v>
      </c>
    </row>
    <row r="1492" spans="1:3" x14ac:dyDescent="0.25">
      <c r="A1492" s="37">
        <f t="shared" si="23"/>
        <v>1491</v>
      </c>
      <c r="B1492" s="38">
        <v>52213</v>
      </c>
      <c r="C1492" s="38" t="s">
        <v>1208</v>
      </c>
    </row>
    <row r="1493" spans="1:3" x14ac:dyDescent="0.25">
      <c r="A1493" s="37">
        <f t="shared" si="23"/>
        <v>1492</v>
      </c>
      <c r="B1493" s="38">
        <v>522130</v>
      </c>
      <c r="C1493" s="38" t="s">
        <v>1208</v>
      </c>
    </row>
    <row r="1494" spans="1:3" x14ac:dyDescent="0.25">
      <c r="A1494" s="37">
        <f t="shared" si="23"/>
        <v>1493</v>
      </c>
      <c r="B1494" s="38">
        <v>52219</v>
      </c>
      <c r="C1494" s="38" t="s">
        <v>1209</v>
      </c>
    </row>
    <row r="1495" spans="1:3" x14ac:dyDescent="0.25">
      <c r="A1495" s="37">
        <f t="shared" si="23"/>
        <v>1494</v>
      </c>
      <c r="B1495" s="38">
        <v>522190</v>
      </c>
      <c r="C1495" s="38" t="s">
        <v>1209</v>
      </c>
    </row>
    <row r="1496" spans="1:3" x14ac:dyDescent="0.25">
      <c r="A1496" s="37">
        <f t="shared" si="23"/>
        <v>1495</v>
      </c>
      <c r="B1496" s="38">
        <v>5222</v>
      </c>
      <c r="C1496" s="38" t="s">
        <v>1210</v>
      </c>
    </row>
    <row r="1497" spans="1:3" x14ac:dyDescent="0.25">
      <c r="A1497" s="37">
        <f t="shared" si="23"/>
        <v>1496</v>
      </c>
      <c r="B1497" s="38">
        <v>52221</v>
      </c>
      <c r="C1497" s="38" t="s">
        <v>1211</v>
      </c>
    </row>
    <row r="1498" spans="1:3" x14ac:dyDescent="0.25">
      <c r="A1498" s="37">
        <f t="shared" si="23"/>
        <v>1497</v>
      </c>
      <c r="B1498" s="38">
        <v>522210</v>
      </c>
      <c r="C1498" s="38" t="s">
        <v>1211</v>
      </c>
    </row>
    <row r="1499" spans="1:3" x14ac:dyDescent="0.25">
      <c r="A1499" s="37">
        <f t="shared" si="23"/>
        <v>1498</v>
      </c>
      <c r="B1499" s="38">
        <v>52222</v>
      </c>
      <c r="C1499" s="38" t="s">
        <v>1212</v>
      </c>
    </row>
    <row r="1500" spans="1:3" x14ac:dyDescent="0.25">
      <c r="A1500" s="37">
        <f t="shared" si="23"/>
        <v>1499</v>
      </c>
      <c r="B1500" s="38">
        <v>522220</v>
      </c>
      <c r="C1500" s="38" t="s">
        <v>1212</v>
      </c>
    </row>
    <row r="1501" spans="1:3" x14ac:dyDescent="0.25">
      <c r="A1501" s="37">
        <f t="shared" si="23"/>
        <v>1500</v>
      </c>
      <c r="B1501" s="38">
        <v>52229</v>
      </c>
      <c r="C1501" s="38" t="s">
        <v>1213</v>
      </c>
    </row>
    <row r="1502" spans="1:3" x14ac:dyDescent="0.25">
      <c r="A1502" s="37">
        <f t="shared" si="23"/>
        <v>1501</v>
      </c>
      <c r="B1502" s="38">
        <v>522291</v>
      </c>
      <c r="C1502" s="38" t="s">
        <v>1214</v>
      </c>
    </row>
    <row r="1503" spans="1:3" x14ac:dyDescent="0.25">
      <c r="A1503" s="37">
        <f t="shared" si="23"/>
        <v>1502</v>
      </c>
      <c r="B1503" s="38">
        <v>522292</v>
      </c>
      <c r="C1503" s="38" t="s">
        <v>1215</v>
      </c>
    </row>
    <row r="1504" spans="1:3" x14ac:dyDescent="0.25">
      <c r="A1504" s="37">
        <f t="shared" si="23"/>
        <v>1503</v>
      </c>
      <c r="B1504" s="38">
        <v>522293</v>
      </c>
      <c r="C1504" s="38" t="s">
        <v>1216</v>
      </c>
    </row>
    <row r="1505" spans="1:3" x14ac:dyDescent="0.25">
      <c r="A1505" s="37">
        <f t="shared" si="23"/>
        <v>1504</v>
      </c>
      <c r="B1505" s="38">
        <v>522294</v>
      </c>
      <c r="C1505" s="38" t="s">
        <v>1217</v>
      </c>
    </row>
    <row r="1506" spans="1:3" x14ac:dyDescent="0.25">
      <c r="A1506" s="37">
        <f t="shared" si="23"/>
        <v>1505</v>
      </c>
      <c r="B1506" s="38">
        <v>522298</v>
      </c>
      <c r="C1506" s="38" t="s">
        <v>1218</v>
      </c>
    </row>
    <row r="1507" spans="1:3" x14ac:dyDescent="0.25">
      <c r="A1507" s="37">
        <f t="shared" si="23"/>
        <v>1506</v>
      </c>
      <c r="B1507" s="38">
        <v>5223</v>
      </c>
      <c r="C1507" s="38" t="s">
        <v>1219</v>
      </c>
    </row>
    <row r="1508" spans="1:3" x14ac:dyDescent="0.25">
      <c r="A1508" s="37">
        <f t="shared" si="23"/>
        <v>1507</v>
      </c>
      <c r="B1508" s="38">
        <v>52231</v>
      </c>
      <c r="C1508" s="38" t="s">
        <v>1220</v>
      </c>
    </row>
    <row r="1509" spans="1:3" x14ac:dyDescent="0.25">
      <c r="A1509" s="37">
        <f t="shared" si="23"/>
        <v>1508</v>
      </c>
      <c r="B1509" s="38">
        <v>522310</v>
      </c>
      <c r="C1509" s="38" t="s">
        <v>1220</v>
      </c>
    </row>
    <row r="1510" spans="1:3" x14ac:dyDescent="0.25">
      <c r="A1510" s="37">
        <f t="shared" si="23"/>
        <v>1509</v>
      </c>
      <c r="B1510" s="38">
        <v>52232</v>
      </c>
      <c r="C1510" s="38" t="s">
        <v>1221</v>
      </c>
    </row>
    <row r="1511" spans="1:3" x14ac:dyDescent="0.25">
      <c r="A1511" s="37">
        <f t="shared" si="23"/>
        <v>1510</v>
      </c>
      <c r="B1511" s="38">
        <v>522320</v>
      </c>
      <c r="C1511" s="38" t="s">
        <v>1221</v>
      </c>
    </row>
    <row r="1512" spans="1:3" x14ac:dyDescent="0.25">
      <c r="A1512" s="37">
        <f t="shared" si="23"/>
        <v>1511</v>
      </c>
      <c r="B1512" s="38">
        <v>52239</v>
      </c>
      <c r="C1512" s="38" t="s">
        <v>1222</v>
      </c>
    </row>
    <row r="1513" spans="1:3" x14ac:dyDescent="0.25">
      <c r="A1513" s="37">
        <f t="shared" si="23"/>
        <v>1512</v>
      </c>
      <c r="B1513" s="38">
        <v>522390</v>
      </c>
      <c r="C1513" s="38" t="s">
        <v>1222</v>
      </c>
    </row>
    <row r="1514" spans="1:3" ht="25.5" x14ac:dyDescent="0.25">
      <c r="A1514" s="37">
        <f t="shared" si="23"/>
        <v>1513</v>
      </c>
      <c r="B1514" s="38">
        <v>523</v>
      </c>
      <c r="C1514" s="38" t="s">
        <v>1223</v>
      </c>
    </row>
    <row r="1515" spans="1:3" x14ac:dyDescent="0.25">
      <c r="A1515" s="37">
        <f t="shared" si="23"/>
        <v>1514</v>
      </c>
      <c r="B1515" s="38">
        <v>5231</v>
      </c>
      <c r="C1515" s="38" t="s">
        <v>1224</v>
      </c>
    </row>
    <row r="1516" spans="1:3" x14ac:dyDescent="0.25">
      <c r="A1516" s="37">
        <f t="shared" si="23"/>
        <v>1515</v>
      </c>
      <c r="B1516" s="38">
        <v>52311</v>
      </c>
      <c r="C1516" s="38" t="s">
        <v>1225</v>
      </c>
    </row>
    <row r="1517" spans="1:3" x14ac:dyDescent="0.25">
      <c r="A1517" s="37">
        <f t="shared" si="23"/>
        <v>1516</v>
      </c>
      <c r="B1517" s="38">
        <v>523110</v>
      </c>
      <c r="C1517" s="38" t="s">
        <v>1225</v>
      </c>
    </row>
    <row r="1518" spans="1:3" x14ac:dyDescent="0.25">
      <c r="A1518" s="37">
        <f t="shared" si="23"/>
        <v>1517</v>
      </c>
      <c r="B1518" s="38">
        <v>52312</v>
      </c>
      <c r="C1518" s="38" t="s">
        <v>1226</v>
      </c>
    </row>
    <row r="1519" spans="1:3" x14ac:dyDescent="0.25">
      <c r="A1519" s="37">
        <f t="shared" si="23"/>
        <v>1518</v>
      </c>
      <c r="B1519" s="38">
        <v>523120</v>
      </c>
      <c r="C1519" s="38" t="s">
        <v>1226</v>
      </c>
    </row>
    <row r="1520" spans="1:3" x14ac:dyDescent="0.25">
      <c r="A1520" s="37">
        <f t="shared" si="23"/>
        <v>1519</v>
      </c>
      <c r="B1520" s="38">
        <v>52313</v>
      </c>
      <c r="C1520" s="38" t="s">
        <v>1227</v>
      </c>
    </row>
    <row r="1521" spans="1:3" x14ac:dyDescent="0.25">
      <c r="A1521" s="37">
        <f t="shared" si="23"/>
        <v>1520</v>
      </c>
      <c r="B1521" s="38">
        <v>523130</v>
      </c>
      <c r="C1521" s="38" t="s">
        <v>1227</v>
      </c>
    </row>
    <row r="1522" spans="1:3" x14ac:dyDescent="0.25">
      <c r="A1522" s="37">
        <f t="shared" si="23"/>
        <v>1521</v>
      </c>
      <c r="B1522" s="38">
        <v>52314</v>
      </c>
      <c r="C1522" s="38" t="s">
        <v>1228</v>
      </c>
    </row>
    <row r="1523" spans="1:3" x14ac:dyDescent="0.25">
      <c r="A1523" s="37">
        <f t="shared" si="23"/>
        <v>1522</v>
      </c>
      <c r="B1523" s="38">
        <v>523140</v>
      </c>
      <c r="C1523" s="38" t="s">
        <v>1228</v>
      </c>
    </row>
    <row r="1524" spans="1:3" x14ac:dyDescent="0.25">
      <c r="A1524" s="37">
        <f t="shared" si="23"/>
        <v>1523</v>
      </c>
      <c r="B1524" s="38">
        <v>5232</v>
      </c>
      <c r="C1524" s="38" t="s">
        <v>1229</v>
      </c>
    </row>
    <row r="1525" spans="1:3" x14ac:dyDescent="0.25">
      <c r="A1525" s="37">
        <f t="shared" si="23"/>
        <v>1524</v>
      </c>
      <c r="B1525" s="38">
        <v>52321</v>
      </c>
      <c r="C1525" s="38" t="s">
        <v>1229</v>
      </c>
    </row>
    <row r="1526" spans="1:3" x14ac:dyDescent="0.25">
      <c r="A1526" s="37">
        <f t="shared" si="23"/>
        <v>1525</v>
      </c>
      <c r="B1526" s="38">
        <v>523210</v>
      </c>
      <c r="C1526" s="38" t="s">
        <v>1229</v>
      </c>
    </row>
    <row r="1527" spans="1:3" x14ac:dyDescent="0.25">
      <c r="A1527" s="37">
        <f t="shared" si="23"/>
        <v>1526</v>
      </c>
      <c r="B1527" s="38">
        <v>5239</v>
      </c>
      <c r="C1527" s="38" t="s">
        <v>1230</v>
      </c>
    </row>
    <row r="1528" spans="1:3" x14ac:dyDescent="0.25">
      <c r="A1528" s="37">
        <f t="shared" si="23"/>
        <v>1527</v>
      </c>
      <c r="B1528" s="38">
        <v>52391</v>
      </c>
      <c r="C1528" s="38" t="s">
        <v>1231</v>
      </c>
    </row>
    <row r="1529" spans="1:3" x14ac:dyDescent="0.25">
      <c r="A1529" s="37">
        <f t="shared" si="23"/>
        <v>1528</v>
      </c>
      <c r="B1529" s="38">
        <v>523910</v>
      </c>
      <c r="C1529" s="38" t="s">
        <v>1231</v>
      </c>
    </row>
    <row r="1530" spans="1:3" x14ac:dyDescent="0.25">
      <c r="A1530" s="37">
        <f t="shared" si="23"/>
        <v>1529</v>
      </c>
      <c r="B1530" s="38">
        <v>52392</v>
      </c>
      <c r="C1530" s="38" t="s">
        <v>1232</v>
      </c>
    </row>
    <row r="1531" spans="1:3" x14ac:dyDescent="0.25">
      <c r="A1531" s="37">
        <f t="shared" si="23"/>
        <v>1530</v>
      </c>
      <c r="B1531" s="38">
        <v>523920</v>
      </c>
      <c r="C1531" s="38" t="s">
        <v>1232</v>
      </c>
    </row>
    <row r="1532" spans="1:3" x14ac:dyDescent="0.25">
      <c r="A1532" s="37">
        <f t="shared" si="23"/>
        <v>1531</v>
      </c>
      <c r="B1532" s="38">
        <v>52393</v>
      </c>
      <c r="C1532" s="38" t="s">
        <v>1233</v>
      </c>
    </row>
    <row r="1533" spans="1:3" x14ac:dyDescent="0.25">
      <c r="A1533" s="37">
        <f t="shared" si="23"/>
        <v>1532</v>
      </c>
      <c r="B1533" s="38">
        <v>523930</v>
      </c>
      <c r="C1533" s="38" t="s">
        <v>1233</v>
      </c>
    </row>
    <row r="1534" spans="1:3" x14ac:dyDescent="0.25">
      <c r="A1534" s="37">
        <f t="shared" si="23"/>
        <v>1533</v>
      </c>
      <c r="B1534" s="38">
        <v>52399</v>
      </c>
      <c r="C1534" s="38" t="s">
        <v>1234</v>
      </c>
    </row>
    <row r="1535" spans="1:3" x14ac:dyDescent="0.25">
      <c r="A1535" s="37">
        <f t="shared" si="23"/>
        <v>1534</v>
      </c>
      <c r="B1535" s="38">
        <v>523991</v>
      </c>
      <c r="C1535" s="38" t="s">
        <v>1235</v>
      </c>
    </row>
    <row r="1536" spans="1:3" x14ac:dyDescent="0.25">
      <c r="A1536" s="37">
        <f t="shared" si="23"/>
        <v>1535</v>
      </c>
      <c r="B1536" s="38">
        <v>523999</v>
      </c>
      <c r="C1536" s="38" t="s">
        <v>1236</v>
      </c>
    </row>
    <row r="1537" spans="1:3" x14ac:dyDescent="0.25">
      <c r="A1537" s="37">
        <f t="shared" si="23"/>
        <v>1536</v>
      </c>
      <c r="B1537" s="38">
        <v>524</v>
      </c>
      <c r="C1537" s="38" t="s">
        <v>1237</v>
      </c>
    </row>
    <row r="1538" spans="1:3" x14ac:dyDescent="0.25">
      <c r="A1538" s="37">
        <f t="shared" si="23"/>
        <v>1537</v>
      </c>
      <c r="B1538" s="38">
        <v>5241</v>
      </c>
      <c r="C1538" s="38" t="s">
        <v>1238</v>
      </c>
    </row>
    <row r="1539" spans="1:3" x14ac:dyDescent="0.25">
      <c r="A1539" s="37">
        <f t="shared" si="23"/>
        <v>1538</v>
      </c>
      <c r="B1539" s="38">
        <v>52411</v>
      </c>
      <c r="C1539" s="38" t="s">
        <v>1239</v>
      </c>
    </row>
    <row r="1540" spans="1:3" x14ac:dyDescent="0.25">
      <c r="A1540" s="37">
        <f t="shared" ref="A1540:A1603" si="24">A1539+1</f>
        <v>1539</v>
      </c>
      <c r="B1540" s="38">
        <v>524113</v>
      </c>
      <c r="C1540" s="38" t="s">
        <v>1240</v>
      </c>
    </row>
    <row r="1541" spans="1:3" x14ac:dyDescent="0.25">
      <c r="A1541" s="37">
        <f t="shared" si="24"/>
        <v>1540</v>
      </c>
      <c r="B1541" s="38">
        <v>524114</v>
      </c>
      <c r="C1541" s="38" t="s">
        <v>1241</v>
      </c>
    </row>
    <row r="1542" spans="1:3" x14ac:dyDescent="0.25">
      <c r="A1542" s="37">
        <f t="shared" si="24"/>
        <v>1541</v>
      </c>
      <c r="B1542" s="38">
        <v>52412</v>
      </c>
      <c r="C1542" s="38" t="s">
        <v>1242</v>
      </c>
    </row>
    <row r="1543" spans="1:3" x14ac:dyDescent="0.25">
      <c r="A1543" s="37">
        <f t="shared" si="24"/>
        <v>1542</v>
      </c>
      <c r="B1543" s="38">
        <v>524126</v>
      </c>
      <c r="C1543" s="38" t="s">
        <v>1243</v>
      </c>
    </row>
    <row r="1544" spans="1:3" x14ac:dyDescent="0.25">
      <c r="A1544" s="37">
        <f t="shared" si="24"/>
        <v>1543</v>
      </c>
      <c r="B1544" s="38">
        <v>524127</v>
      </c>
      <c r="C1544" s="38" t="s">
        <v>1244</v>
      </c>
    </row>
    <row r="1545" spans="1:3" x14ac:dyDescent="0.25">
      <c r="A1545" s="37">
        <f t="shared" si="24"/>
        <v>1544</v>
      </c>
      <c r="B1545" s="38">
        <v>524128</v>
      </c>
      <c r="C1545" s="38" t="s">
        <v>1245</v>
      </c>
    </row>
    <row r="1546" spans="1:3" x14ac:dyDescent="0.25">
      <c r="A1546" s="37">
        <f t="shared" si="24"/>
        <v>1545</v>
      </c>
      <c r="B1546" s="38">
        <v>52413</v>
      </c>
      <c r="C1546" s="38" t="s">
        <v>1246</v>
      </c>
    </row>
    <row r="1547" spans="1:3" x14ac:dyDescent="0.25">
      <c r="A1547" s="37">
        <f t="shared" si="24"/>
        <v>1546</v>
      </c>
      <c r="B1547" s="38">
        <v>524130</v>
      </c>
      <c r="C1547" s="38" t="s">
        <v>1246</v>
      </c>
    </row>
    <row r="1548" spans="1:3" x14ac:dyDescent="0.25">
      <c r="A1548" s="37">
        <f t="shared" si="24"/>
        <v>1547</v>
      </c>
      <c r="B1548" s="38">
        <v>5242</v>
      </c>
      <c r="C1548" s="38" t="s">
        <v>1247</v>
      </c>
    </row>
    <row r="1549" spans="1:3" x14ac:dyDescent="0.25">
      <c r="A1549" s="37">
        <f t="shared" si="24"/>
        <v>1548</v>
      </c>
      <c r="B1549" s="38">
        <v>52421</v>
      </c>
      <c r="C1549" s="38" t="s">
        <v>1248</v>
      </c>
    </row>
    <row r="1550" spans="1:3" x14ac:dyDescent="0.25">
      <c r="A1550" s="37">
        <f t="shared" si="24"/>
        <v>1549</v>
      </c>
      <c r="B1550" s="38">
        <v>524210</v>
      </c>
      <c r="C1550" s="38" t="s">
        <v>1248</v>
      </c>
    </row>
    <row r="1551" spans="1:3" x14ac:dyDescent="0.25">
      <c r="A1551" s="37">
        <f t="shared" si="24"/>
        <v>1550</v>
      </c>
      <c r="B1551" s="38">
        <v>52429</v>
      </c>
      <c r="C1551" s="38" t="s">
        <v>1249</v>
      </c>
    </row>
    <row r="1552" spans="1:3" x14ac:dyDescent="0.25">
      <c r="A1552" s="37">
        <f t="shared" si="24"/>
        <v>1551</v>
      </c>
      <c r="B1552" s="38">
        <v>524291</v>
      </c>
      <c r="C1552" s="38" t="s">
        <v>1250</v>
      </c>
    </row>
    <row r="1553" spans="1:3" x14ac:dyDescent="0.25">
      <c r="A1553" s="37">
        <f t="shared" si="24"/>
        <v>1552</v>
      </c>
      <c r="B1553" s="38">
        <v>524292</v>
      </c>
      <c r="C1553" s="38" t="s">
        <v>1251</v>
      </c>
    </row>
    <row r="1554" spans="1:3" x14ac:dyDescent="0.25">
      <c r="A1554" s="37">
        <f t="shared" si="24"/>
        <v>1553</v>
      </c>
      <c r="B1554" s="38">
        <v>524298</v>
      </c>
      <c r="C1554" s="38" t="s">
        <v>1252</v>
      </c>
    </row>
    <row r="1555" spans="1:3" x14ac:dyDescent="0.25">
      <c r="A1555" s="37">
        <f t="shared" si="24"/>
        <v>1554</v>
      </c>
      <c r="B1555" s="38">
        <v>525</v>
      </c>
      <c r="C1555" s="38" t="s">
        <v>1253</v>
      </c>
    </row>
    <row r="1556" spans="1:3" x14ac:dyDescent="0.25">
      <c r="A1556" s="37">
        <f t="shared" si="24"/>
        <v>1555</v>
      </c>
      <c r="B1556" s="38">
        <v>5251</v>
      </c>
      <c r="C1556" s="38" t="s">
        <v>1254</v>
      </c>
    </row>
    <row r="1557" spans="1:3" x14ac:dyDescent="0.25">
      <c r="A1557" s="37">
        <f t="shared" si="24"/>
        <v>1556</v>
      </c>
      <c r="B1557" s="38">
        <v>52511</v>
      </c>
      <c r="C1557" s="38" t="s">
        <v>1255</v>
      </c>
    </row>
    <row r="1558" spans="1:3" x14ac:dyDescent="0.25">
      <c r="A1558" s="37">
        <f t="shared" si="24"/>
        <v>1557</v>
      </c>
      <c r="B1558" s="38">
        <v>525110</v>
      </c>
      <c r="C1558" s="38" t="s">
        <v>1255</v>
      </c>
    </row>
    <row r="1559" spans="1:3" x14ac:dyDescent="0.25">
      <c r="A1559" s="37">
        <f t="shared" si="24"/>
        <v>1558</v>
      </c>
      <c r="B1559" s="38">
        <v>52512</v>
      </c>
      <c r="C1559" s="38" t="s">
        <v>1256</v>
      </c>
    </row>
    <row r="1560" spans="1:3" x14ac:dyDescent="0.25">
      <c r="A1560" s="37">
        <f t="shared" si="24"/>
        <v>1559</v>
      </c>
      <c r="B1560" s="38">
        <v>525120</v>
      </c>
      <c r="C1560" s="38" t="s">
        <v>1256</v>
      </c>
    </row>
    <row r="1561" spans="1:3" x14ac:dyDescent="0.25">
      <c r="A1561" s="37">
        <f t="shared" si="24"/>
        <v>1560</v>
      </c>
      <c r="B1561" s="38">
        <v>52519</v>
      </c>
      <c r="C1561" s="38" t="s">
        <v>1257</v>
      </c>
    </row>
    <row r="1562" spans="1:3" x14ac:dyDescent="0.25">
      <c r="A1562" s="37">
        <f t="shared" si="24"/>
        <v>1561</v>
      </c>
      <c r="B1562" s="38">
        <v>525190</v>
      </c>
      <c r="C1562" s="38" t="s">
        <v>1257</v>
      </c>
    </row>
    <row r="1563" spans="1:3" x14ac:dyDescent="0.25">
      <c r="A1563" s="37">
        <f t="shared" si="24"/>
        <v>1562</v>
      </c>
      <c r="B1563" s="38">
        <v>5259</v>
      </c>
      <c r="C1563" s="38" t="s">
        <v>1258</v>
      </c>
    </row>
    <row r="1564" spans="1:3" x14ac:dyDescent="0.25">
      <c r="A1564" s="37">
        <f t="shared" si="24"/>
        <v>1563</v>
      </c>
      <c r="B1564" s="38">
        <v>52591</v>
      </c>
      <c r="C1564" s="38" t="s">
        <v>1259</v>
      </c>
    </row>
    <row r="1565" spans="1:3" x14ac:dyDescent="0.25">
      <c r="A1565" s="37">
        <f t="shared" si="24"/>
        <v>1564</v>
      </c>
      <c r="B1565" s="38">
        <v>525910</v>
      </c>
      <c r="C1565" s="38" t="s">
        <v>1259</v>
      </c>
    </row>
    <row r="1566" spans="1:3" x14ac:dyDescent="0.25">
      <c r="A1566" s="37">
        <f t="shared" si="24"/>
        <v>1565</v>
      </c>
      <c r="B1566" s="38">
        <v>52592</v>
      </c>
      <c r="C1566" s="38" t="s">
        <v>1260</v>
      </c>
    </row>
    <row r="1567" spans="1:3" x14ac:dyDescent="0.25">
      <c r="A1567" s="37">
        <f t="shared" si="24"/>
        <v>1566</v>
      </c>
      <c r="B1567" s="38">
        <v>525920</v>
      </c>
      <c r="C1567" s="38" t="s">
        <v>1260</v>
      </c>
    </row>
    <row r="1568" spans="1:3" x14ac:dyDescent="0.25">
      <c r="A1568" s="37">
        <f t="shared" si="24"/>
        <v>1567</v>
      </c>
      <c r="B1568" s="38">
        <v>52599</v>
      </c>
      <c r="C1568" s="38" t="s">
        <v>1261</v>
      </c>
    </row>
    <row r="1569" spans="1:3" x14ac:dyDescent="0.25">
      <c r="A1569" s="37">
        <f t="shared" si="24"/>
        <v>1568</v>
      </c>
      <c r="B1569" s="38">
        <v>525990</v>
      </c>
      <c r="C1569" s="38" t="s">
        <v>1261</v>
      </c>
    </row>
    <row r="1570" spans="1:3" x14ac:dyDescent="0.25">
      <c r="A1570" s="37">
        <f t="shared" si="24"/>
        <v>1569</v>
      </c>
      <c r="B1570" s="38">
        <v>53</v>
      </c>
      <c r="C1570" s="38" t="s">
        <v>1262</v>
      </c>
    </row>
    <row r="1571" spans="1:3" x14ac:dyDescent="0.25">
      <c r="A1571" s="37">
        <f t="shared" si="24"/>
        <v>1570</v>
      </c>
      <c r="B1571" s="38">
        <v>531</v>
      </c>
      <c r="C1571" s="38" t="s">
        <v>1263</v>
      </c>
    </row>
    <row r="1572" spans="1:3" x14ac:dyDescent="0.25">
      <c r="A1572" s="37">
        <f t="shared" si="24"/>
        <v>1571</v>
      </c>
      <c r="B1572" s="38">
        <v>5311</v>
      </c>
      <c r="C1572" s="38" t="s">
        <v>1264</v>
      </c>
    </row>
    <row r="1573" spans="1:3" x14ac:dyDescent="0.25">
      <c r="A1573" s="37">
        <f t="shared" si="24"/>
        <v>1572</v>
      </c>
      <c r="B1573" s="38">
        <v>53111</v>
      </c>
      <c r="C1573" s="38" t="s">
        <v>1265</v>
      </c>
    </row>
    <row r="1574" spans="1:3" x14ac:dyDescent="0.25">
      <c r="A1574" s="37">
        <f t="shared" si="24"/>
        <v>1573</v>
      </c>
      <c r="B1574" s="38">
        <v>531110</v>
      </c>
      <c r="C1574" s="38" t="s">
        <v>1265</v>
      </c>
    </row>
    <row r="1575" spans="1:3" x14ac:dyDescent="0.25">
      <c r="A1575" s="37">
        <f t="shared" si="24"/>
        <v>1574</v>
      </c>
      <c r="B1575" s="38">
        <v>53112</v>
      </c>
      <c r="C1575" s="38" t="s">
        <v>1266</v>
      </c>
    </row>
    <row r="1576" spans="1:3" x14ac:dyDescent="0.25">
      <c r="A1576" s="37">
        <f t="shared" si="24"/>
        <v>1575</v>
      </c>
      <c r="B1576" s="38">
        <v>531120</v>
      </c>
      <c r="C1576" s="38" t="s">
        <v>1266</v>
      </c>
    </row>
    <row r="1577" spans="1:3" x14ac:dyDescent="0.25">
      <c r="A1577" s="37">
        <f t="shared" si="24"/>
        <v>1576</v>
      </c>
      <c r="B1577" s="38">
        <v>53113</v>
      </c>
      <c r="C1577" s="38" t="s">
        <v>1267</v>
      </c>
    </row>
    <row r="1578" spans="1:3" x14ac:dyDescent="0.25">
      <c r="A1578" s="37">
        <f t="shared" si="24"/>
        <v>1577</v>
      </c>
      <c r="B1578" s="38">
        <v>531130</v>
      </c>
      <c r="C1578" s="38" t="s">
        <v>1267</v>
      </c>
    </row>
    <row r="1579" spans="1:3" x14ac:dyDescent="0.25">
      <c r="A1579" s="37">
        <f t="shared" si="24"/>
        <v>1578</v>
      </c>
      <c r="B1579" s="38">
        <v>53119</v>
      </c>
      <c r="C1579" s="38" t="s">
        <v>1268</v>
      </c>
    </row>
    <row r="1580" spans="1:3" x14ac:dyDescent="0.25">
      <c r="A1580" s="37">
        <f t="shared" si="24"/>
        <v>1579</v>
      </c>
      <c r="B1580" s="38">
        <v>531190</v>
      </c>
      <c r="C1580" s="38" t="s">
        <v>1268</v>
      </c>
    </row>
    <row r="1581" spans="1:3" x14ac:dyDescent="0.25">
      <c r="A1581" s="37">
        <f t="shared" si="24"/>
        <v>1580</v>
      </c>
      <c r="B1581" s="38">
        <v>5312</v>
      </c>
      <c r="C1581" s="38" t="s">
        <v>1269</v>
      </c>
    </row>
    <row r="1582" spans="1:3" x14ac:dyDescent="0.25">
      <c r="A1582" s="37">
        <f t="shared" si="24"/>
        <v>1581</v>
      </c>
      <c r="B1582" s="38">
        <v>53121</v>
      </c>
      <c r="C1582" s="38" t="s">
        <v>1269</v>
      </c>
    </row>
    <row r="1583" spans="1:3" x14ac:dyDescent="0.25">
      <c r="A1583" s="37">
        <f t="shared" si="24"/>
        <v>1582</v>
      </c>
      <c r="B1583" s="38">
        <v>531210</v>
      </c>
      <c r="C1583" s="38" t="s">
        <v>1269</v>
      </c>
    </row>
    <row r="1584" spans="1:3" x14ac:dyDescent="0.25">
      <c r="A1584" s="37">
        <f t="shared" si="24"/>
        <v>1583</v>
      </c>
      <c r="B1584" s="38">
        <v>5313</v>
      </c>
      <c r="C1584" s="38" t="s">
        <v>1270</v>
      </c>
    </row>
    <row r="1585" spans="1:3" x14ac:dyDescent="0.25">
      <c r="A1585" s="37">
        <f t="shared" si="24"/>
        <v>1584</v>
      </c>
      <c r="B1585" s="38">
        <v>53131</v>
      </c>
      <c r="C1585" s="38" t="s">
        <v>1271</v>
      </c>
    </row>
    <row r="1586" spans="1:3" x14ac:dyDescent="0.25">
      <c r="A1586" s="37">
        <f t="shared" si="24"/>
        <v>1585</v>
      </c>
      <c r="B1586" s="38">
        <v>531311</v>
      </c>
      <c r="C1586" s="38" t="s">
        <v>1272</v>
      </c>
    </row>
    <row r="1587" spans="1:3" x14ac:dyDescent="0.25">
      <c r="A1587" s="37">
        <f t="shared" si="24"/>
        <v>1586</v>
      </c>
      <c r="B1587" s="38">
        <v>531312</v>
      </c>
      <c r="C1587" s="38" t="s">
        <v>1273</v>
      </c>
    </row>
    <row r="1588" spans="1:3" x14ac:dyDescent="0.25">
      <c r="A1588" s="37">
        <f t="shared" si="24"/>
        <v>1587</v>
      </c>
      <c r="B1588" s="38">
        <v>53132</v>
      </c>
      <c r="C1588" s="38" t="s">
        <v>1274</v>
      </c>
    </row>
    <row r="1589" spans="1:3" x14ac:dyDescent="0.25">
      <c r="A1589" s="37">
        <f t="shared" si="24"/>
        <v>1588</v>
      </c>
      <c r="B1589" s="38">
        <v>531320</v>
      </c>
      <c r="C1589" s="38" t="s">
        <v>1274</v>
      </c>
    </row>
    <row r="1590" spans="1:3" x14ac:dyDescent="0.25">
      <c r="A1590" s="37">
        <f t="shared" si="24"/>
        <v>1589</v>
      </c>
      <c r="B1590" s="38">
        <v>53139</v>
      </c>
      <c r="C1590" s="38" t="s">
        <v>1275</v>
      </c>
    </row>
    <row r="1591" spans="1:3" x14ac:dyDescent="0.25">
      <c r="A1591" s="37">
        <f t="shared" si="24"/>
        <v>1590</v>
      </c>
      <c r="B1591" s="38">
        <v>531390</v>
      </c>
      <c r="C1591" s="38" t="s">
        <v>1275</v>
      </c>
    </row>
    <row r="1592" spans="1:3" x14ac:dyDescent="0.25">
      <c r="A1592" s="37">
        <f t="shared" si="24"/>
        <v>1591</v>
      </c>
      <c r="B1592" s="38">
        <v>532</v>
      </c>
      <c r="C1592" s="38" t="s">
        <v>1276</v>
      </c>
    </row>
    <row r="1593" spans="1:3" x14ac:dyDescent="0.25">
      <c r="A1593" s="37">
        <f t="shared" si="24"/>
        <v>1592</v>
      </c>
      <c r="B1593" s="38">
        <v>5321</v>
      </c>
      <c r="C1593" s="38" t="s">
        <v>1277</v>
      </c>
    </row>
    <row r="1594" spans="1:3" x14ac:dyDescent="0.25">
      <c r="A1594" s="37">
        <f t="shared" si="24"/>
        <v>1593</v>
      </c>
      <c r="B1594" s="38">
        <v>53211</v>
      </c>
      <c r="C1594" s="38" t="s">
        <v>1278</v>
      </c>
    </row>
    <row r="1595" spans="1:3" x14ac:dyDescent="0.25">
      <c r="A1595" s="37">
        <f t="shared" si="24"/>
        <v>1594</v>
      </c>
      <c r="B1595" s="38">
        <v>532111</v>
      </c>
      <c r="C1595" s="38" t="s">
        <v>1279</v>
      </c>
    </row>
    <row r="1596" spans="1:3" x14ac:dyDescent="0.25">
      <c r="A1596" s="37">
        <f t="shared" si="24"/>
        <v>1595</v>
      </c>
      <c r="B1596" s="38">
        <v>532112</v>
      </c>
      <c r="C1596" s="38" t="s">
        <v>1280</v>
      </c>
    </row>
    <row r="1597" spans="1:3" x14ac:dyDescent="0.25">
      <c r="A1597" s="37">
        <f t="shared" si="24"/>
        <v>1596</v>
      </c>
      <c r="B1597" s="38">
        <v>53212</v>
      </c>
      <c r="C1597" s="38" t="s">
        <v>1281</v>
      </c>
    </row>
    <row r="1598" spans="1:3" x14ac:dyDescent="0.25">
      <c r="A1598" s="37">
        <f t="shared" si="24"/>
        <v>1597</v>
      </c>
      <c r="B1598" s="38">
        <v>532120</v>
      </c>
      <c r="C1598" s="38" t="s">
        <v>1282</v>
      </c>
    </row>
    <row r="1599" spans="1:3" x14ac:dyDescent="0.25">
      <c r="A1599" s="37">
        <f t="shared" si="24"/>
        <v>1598</v>
      </c>
      <c r="B1599" s="38">
        <v>5322</v>
      </c>
      <c r="C1599" s="38" t="s">
        <v>1283</v>
      </c>
    </row>
    <row r="1600" spans="1:3" x14ac:dyDescent="0.25">
      <c r="A1600" s="37">
        <f t="shared" si="24"/>
        <v>1599</v>
      </c>
      <c r="B1600" s="38">
        <v>53221</v>
      </c>
      <c r="C1600" s="38" t="s">
        <v>1284</v>
      </c>
    </row>
    <row r="1601" spans="1:3" x14ac:dyDescent="0.25">
      <c r="A1601" s="37">
        <f t="shared" si="24"/>
        <v>1600</v>
      </c>
      <c r="B1601" s="38">
        <v>532210</v>
      </c>
      <c r="C1601" s="38" t="s">
        <v>1284</v>
      </c>
    </row>
    <row r="1602" spans="1:3" x14ac:dyDescent="0.25">
      <c r="A1602" s="37">
        <f t="shared" si="24"/>
        <v>1601</v>
      </c>
      <c r="B1602" s="38">
        <v>53222</v>
      </c>
      <c r="C1602" s="38" t="s">
        <v>1285</v>
      </c>
    </row>
    <row r="1603" spans="1:3" x14ac:dyDescent="0.25">
      <c r="A1603" s="37">
        <f t="shared" si="24"/>
        <v>1602</v>
      </c>
      <c r="B1603" s="38">
        <v>532220</v>
      </c>
      <c r="C1603" s="38" t="s">
        <v>1285</v>
      </c>
    </row>
    <row r="1604" spans="1:3" x14ac:dyDescent="0.25">
      <c r="A1604" s="37">
        <f t="shared" ref="A1604:A1667" si="25">A1603+1</f>
        <v>1603</v>
      </c>
      <c r="B1604" s="38">
        <v>53223</v>
      </c>
      <c r="C1604" s="38" t="s">
        <v>1286</v>
      </c>
    </row>
    <row r="1605" spans="1:3" x14ac:dyDescent="0.25">
      <c r="A1605" s="37">
        <f t="shared" si="25"/>
        <v>1604</v>
      </c>
      <c r="B1605" s="38">
        <v>532230</v>
      </c>
      <c r="C1605" s="38" t="s">
        <v>1286</v>
      </c>
    </row>
    <row r="1606" spans="1:3" x14ac:dyDescent="0.25">
      <c r="A1606" s="37">
        <f t="shared" si="25"/>
        <v>1605</v>
      </c>
      <c r="B1606" s="38">
        <v>53229</v>
      </c>
      <c r="C1606" s="38" t="s">
        <v>1287</v>
      </c>
    </row>
    <row r="1607" spans="1:3" x14ac:dyDescent="0.25">
      <c r="A1607" s="37">
        <f t="shared" si="25"/>
        <v>1606</v>
      </c>
      <c r="B1607" s="38">
        <v>532291</v>
      </c>
      <c r="C1607" s="38" t="s">
        <v>1288</v>
      </c>
    </row>
    <row r="1608" spans="1:3" x14ac:dyDescent="0.25">
      <c r="A1608" s="37">
        <f t="shared" si="25"/>
        <v>1607</v>
      </c>
      <c r="B1608" s="38">
        <v>532292</v>
      </c>
      <c r="C1608" s="38" t="s">
        <v>1289</v>
      </c>
    </row>
    <row r="1609" spans="1:3" x14ac:dyDescent="0.25">
      <c r="A1609" s="37">
        <f t="shared" si="25"/>
        <v>1608</v>
      </c>
      <c r="B1609" s="38">
        <v>532299</v>
      </c>
      <c r="C1609" s="38" t="s">
        <v>1290</v>
      </c>
    </row>
    <row r="1610" spans="1:3" x14ac:dyDescent="0.25">
      <c r="A1610" s="37">
        <f t="shared" si="25"/>
        <v>1609</v>
      </c>
      <c r="B1610" s="38">
        <v>5323</v>
      </c>
      <c r="C1610" s="38" t="s">
        <v>1291</v>
      </c>
    </row>
    <row r="1611" spans="1:3" x14ac:dyDescent="0.25">
      <c r="A1611" s="37">
        <f t="shared" si="25"/>
        <v>1610</v>
      </c>
      <c r="B1611" s="38">
        <v>53231</v>
      </c>
      <c r="C1611" s="38" t="s">
        <v>1291</v>
      </c>
    </row>
    <row r="1612" spans="1:3" x14ac:dyDescent="0.25">
      <c r="A1612" s="37">
        <f t="shared" si="25"/>
        <v>1611</v>
      </c>
      <c r="B1612" s="38">
        <v>532310</v>
      </c>
      <c r="C1612" s="38" t="s">
        <v>1291</v>
      </c>
    </row>
    <row r="1613" spans="1:3" x14ac:dyDescent="0.25">
      <c r="A1613" s="37">
        <f t="shared" si="25"/>
        <v>1612</v>
      </c>
      <c r="B1613" s="38">
        <v>5324</v>
      </c>
      <c r="C1613" s="38" t="s">
        <v>1292</v>
      </c>
    </row>
    <row r="1614" spans="1:3" ht="25.5" x14ac:dyDescent="0.25">
      <c r="A1614" s="37">
        <f t="shared" si="25"/>
        <v>1613</v>
      </c>
      <c r="B1614" s="38">
        <v>53241</v>
      </c>
      <c r="C1614" s="38" t="s">
        <v>1293</v>
      </c>
    </row>
    <row r="1615" spans="1:3" x14ac:dyDescent="0.25">
      <c r="A1615" s="37">
        <f t="shared" si="25"/>
        <v>1614</v>
      </c>
      <c r="B1615" s="38">
        <v>532411</v>
      </c>
      <c r="C1615" s="38" t="s">
        <v>1294</v>
      </c>
    </row>
    <row r="1616" spans="1:3" x14ac:dyDescent="0.25">
      <c r="A1616" s="37">
        <f t="shared" si="25"/>
        <v>1615</v>
      </c>
      <c r="B1616" s="38">
        <v>532412</v>
      </c>
      <c r="C1616" s="38" t="s">
        <v>1295</v>
      </c>
    </row>
    <row r="1617" spans="1:3" x14ac:dyDescent="0.25">
      <c r="A1617" s="37">
        <f t="shared" si="25"/>
        <v>1616</v>
      </c>
      <c r="B1617" s="38">
        <v>53242</v>
      </c>
      <c r="C1617" s="38" t="s">
        <v>1296</v>
      </c>
    </row>
    <row r="1618" spans="1:3" x14ac:dyDescent="0.25">
      <c r="A1618" s="37">
        <f t="shared" si="25"/>
        <v>1617</v>
      </c>
      <c r="B1618" s="38">
        <v>532420</v>
      </c>
      <c r="C1618" s="38" t="s">
        <v>1296</v>
      </c>
    </row>
    <row r="1619" spans="1:3" x14ac:dyDescent="0.25">
      <c r="A1619" s="37">
        <f t="shared" si="25"/>
        <v>1618</v>
      </c>
      <c r="B1619" s="38">
        <v>53249</v>
      </c>
      <c r="C1619" s="38" t="s">
        <v>1297</v>
      </c>
    </row>
    <row r="1620" spans="1:3" x14ac:dyDescent="0.25">
      <c r="A1620" s="37">
        <f t="shared" si="25"/>
        <v>1619</v>
      </c>
      <c r="B1620" s="38">
        <v>532490</v>
      </c>
      <c r="C1620" s="38" t="s">
        <v>1298</v>
      </c>
    </row>
    <row r="1621" spans="1:3" x14ac:dyDescent="0.25">
      <c r="A1621" s="37">
        <f t="shared" si="25"/>
        <v>1620</v>
      </c>
      <c r="B1621" s="38">
        <v>533</v>
      </c>
      <c r="C1621" s="38" t="s">
        <v>1299</v>
      </c>
    </row>
    <row r="1622" spans="1:3" x14ac:dyDescent="0.25">
      <c r="A1622" s="37">
        <f t="shared" si="25"/>
        <v>1621</v>
      </c>
      <c r="B1622" s="38">
        <v>5331</v>
      </c>
      <c r="C1622" s="38" t="s">
        <v>1299</v>
      </c>
    </row>
    <row r="1623" spans="1:3" x14ac:dyDescent="0.25">
      <c r="A1623" s="37">
        <f t="shared" si="25"/>
        <v>1622</v>
      </c>
      <c r="B1623" s="38">
        <v>53311</v>
      </c>
      <c r="C1623" s="38" t="s">
        <v>1299</v>
      </c>
    </row>
    <row r="1624" spans="1:3" x14ac:dyDescent="0.25">
      <c r="A1624" s="37">
        <f t="shared" si="25"/>
        <v>1623</v>
      </c>
      <c r="B1624" s="38">
        <v>533110</v>
      </c>
      <c r="C1624" s="38" t="s">
        <v>1299</v>
      </c>
    </row>
    <row r="1625" spans="1:3" x14ac:dyDescent="0.25">
      <c r="A1625" s="37">
        <f t="shared" si="25"/>
        <v>1624</v>
      </c>
      <c r="B1625" s="38">
        <v>54</v>
      </c>
      <c r="C1625" s="38" t="s">
        <v>1300</v>
      </c>
    </row>
    <row r="1626" spans="1:3" x14ac:dyDescent="0.25">
      <c r="A1626" s="37">
        <f t="shared" si="25"/>
        <v>1625</v>
      </c>
      <c r="B1626" s="38">
        <v>541</v>
      </c>
      <c r="C1626" s="38" t="s">
        <v>1300</v>
      </c>
    </row>
    <row r="1627" spans="1:3" x14ac:dyDescent="0.25">
      <c r="A1627" s="37">
        <f t="shared" si="25"/>
        <v>1626</v>
      </c>
      <c r="B1627" s="38">
        <v>5411</v>
      </c>
      <c r="C1627" s="38" t="s">
        <v>1301</v>
      </c>
    </row>
    <row r="1628" spans="1:3" x14ac:dyDescent="0.25">
      <c r="A1628" s="37">
        <f t="shared" si="25"/>
        <v>1627</v>
      </c>
      <c r="B1628" s="38">
        <v>54111</v>
      </c>
      <c r="C1628" s="38" t="s">
        <v>1302</v>
      </c>
    </row>
    <row r="1629" spans="1:3" x14ac:dyDescent="0.25">
      <c r="A1629" s="37">
        <f t="shared" si="25"/>
        <v>1628</v>
      </c>
      <c r="B1629" s="38">
        <v>541110</v>
      </c>
      <c r="C1629" s="38" t="s">
        <v>1302</v>
      </c>
    </row>
    <row r="1630" spans="1:3" x14ac:dyDescent="0.25">
      <c r="A1630" s="37">
        <f t="shared" si="25"/>
        <v>1629</v>
      </c>
      <c r="B1630" s="38">
        <v>54112</v>
      </c>
      <c r="C1630" s="38" t="s">
        <v>1303</v>
      </c>
    </row>
    <row r="1631" spans="1:3" x14ac:dyDescent="0.25">
      <c r="A1631" s="37">
        <f t="shared" si="25"/>
        <v>1630</v>
      </c>
      <c r="B1631" s="38">
        <v>541120</v>
      </c>
      <c r="C1631" s="38" t="s">
        <v>1303</v>
      </c>
    </row>
    <row r="1632" spans="1:3" x14ac:dyDescent="0.25">
      <c r="A1632" s="37">
        <f t="shared" si="25"/>
        <v>1631</v>
      </c>
      <c r="B1632" s="38">
        <v>54119</v>
      </c>
      <c r="C1632" s="38" t="s">
        <v>1304</v>
      </c>
    </row>
    <row r="1633" spans="1:3" x14ac:dyDescent="0.25">
      <c r="A1633" s="37">
        <f t="shared" si="25"/>
        <v>1632</v>
      </c>
      <c r="B1633" s="38">
        <v>541191</v>
      </c>
      <c r="C1633" s="38" t="s">
        <v>1305</v>
      </c>
    </row>
    <row r="1634" spans="1:3" x14ac:dyDescent="0.25">
      <c r="A1634" s="37">
        <f t="shared" si="25"/>
        <v>1633</v>
      </c>
      <c r="B1634" s="38">
        <v>541199</v>
      </c>
      <c r="C1634" s="38" t="s">
        <v>1306</v>
      </c>
    </row>
    <row r="1635" spans="1:3" x14ac:dyDescent="0.25">
      <c r="A1635" s="37">
        <f t="shared" si="25"/>
        <v>1634</v>
      </c>
      <c r="B1635" s="38">
        <v>5412</v>
      </c>
      <c r="C1635" s="38" t="s">
        <v>1307</v>
      </c>
    </row>
    <row r="1636" spans="1:3" x14ac:dyDescent="0.25">
      <c r="A1636" s="37">
        <f t="shared" si="25"/>
        <v>1635</v>
      </c>
      <c r="B1636" s="38">
        <v>54121</v>
      </c>
      <c r="C1636" s="38" t="s">
        <v>1307</v>
      </c>
    </row>
    <row r="1637" spans="1:3" x14ac:dyDescent="0.25">
      <c r="A1637" s="37">
        <f t="shared" si="25"/>
        <v>1636</v>
      </c>
      <c r="B1637" s="38">
        <v>541211</v>
      </c>
      <c r="C1637" s="38" t="s">
        <v>1308</v>
      </c>
    </row>
    <row r="1638" spans="1:3" x14ac:dyDescent="0.25">
      <c r="A1638" s="37">
        <f t="shared" si="25"/>
        <v>1637</v>
      </c>
      <c r="B1638" s="38">
        <v>541213</v>
      </c>
      <c r="C1638" s="38" t="s">
        <v>1309</v>
      </c>
    </row>
    <row r="1639" spans="1:3" x14ac:dyDescent="0.25">
      <c r="A1639" s="37">
        <f t="shared" si="25"/>
        <v>1638</v>
      </c>
      <c r="B1639" s="38">
        <v>541214</v>
      </c>
      <c r="C1639" s="38" t="s">
        <v>1310</v>
      </c>
    </row>
    <row r="1640" spans="1:3" x14ac:dyDescent="0.25">
      <c r="A1640" s="37">
        <f t="shared" si="25"/>
        <v>1639</v>
      </c>
      <c r="B1640" s="38">
        <v>541219</v>
      </c>
      <c r="C1640" s="38" t="s">
        <v>1311</v>
      </c>
    </row>
    <row r="1641" spans="1:3" x14ac:dyDescent="0.25">
      <c r="A1641" s="37">
        <f t="shared" si="25"/>
        <v>1640</v>
      </c>
      <c r="B1641" s="38">
        <v>5413</v>
      </c>
      <c r="C1641" s="38" t="s">
        <v>1312</v>
      </c>
    </row>
    <row r="1642" spans="1:3" x14ac:dyDescent="0.25">
      <c r="A1642" s="37">
        <f t="shared" si="25"/>
        <v>1641</v>
      </c>
      <c r="B1642" s="38">
        <v>54131</v>
      </c>
      <c r="C1642" s="38" t="s">
        <v>1313</v>
      </c>
    </row>
    <row r="1643" spans="1:3" x14ac:dyDescent="0.25">
      <c r="A1643" s="37">
        <f t="shared" si="25"/>
        <v>1642</v>
      </c>
      <c r="B1643" s="38">
        <v>541310</v>
      </c>
      <c r="C1643" s="38" t="s">
        <v>1313</v>
      </c>
    </row>
    <row r="1644" spans="1:3" x14ac:dyDescent="0.25">
      <c r="A1644" s="37">
        <f t="shared" si="25"/>
        <v>1643</v>
      </c>
      <c r="B1644" s="38">
        <v>54132</v>
      </c>
      <c r="C1644" s="38" t="s">
        <v>1314</v>
      </c>
    </row>
    <row r="1645" spans="1:3" x14ac:dyDescent="0.25">
      <c r="A1645" s="37">
        <f t="shared" si="25"/>
        <v>1644</v>
      </c>
      <c r="B1645" s="38">
        <v>541320</v>
      </c>
      <c r="C1645" s="38" t="s">
        <v>1314</v>
      </c>
    </row>
    <row r="1646" spans="1:3" x14ac:dyDescent="0.25">
      <c r="A1646" s="37">
        <f t="shared" si="25"/>
        <v>1645</v>
      </c>
      <c r="B1646" s="38">
        <v>54133</v>
      </c>
      <c r="C1646" s="38" t="s">
        <v>1315</v>
      </c>
    </row>
    <row r="1647" spans="1:3" x14ac:dyDescent="0.25">
      <c r="A1647" s="37">
        <f t="shared" si="25"/>
        <v>1646</v>
      </c>
      <c r="B1647" s="38">
        <v>541330</v>
      </c>
      <c r="C1647" s="38" t="s">
        <v>1315</v>
      </c>
    </row>
    <row r="1648" spans="1:3" x14ac:dyDescent="0.25">
      <c r="A1648" s="37">
        <f t="shared" si="25"/>
        <v>1647</v>
      </c>
      <c r="B1648" s="38">
        <v>54134</v>
      </c>
      <c r="C1648" s="38" t="s">
        <v>1316</v>
      </c>
    </row>
    <row r="1649" spans="1:3" x14ac:dyDescent="0.25">
      <c r="A1649" s="37">
        <f t="shared" si="25"/>
        <v>1648</v>
      </c>
      <c r="B1649" s="38">
        <v>541340</v>
      </c>
      <c r="C1649" s="38" t="s">
        <v>1316</v>
      </c>
    </row>
    <row r="1650" spans="1:3" x14ac:dyDescent="0.25">
      <c r="A1650" s="37">
        <f t="shared" si="25"/>
        <v>1649</v>
      </c>
      <c r="B1650" s="38">
        <v>54135</v>
      </c>
      <c r="C1650" s="38" t="s">
        <v>1317</v>
      </c>
    </row>
    <row r="1651" spans="1:3" x14ac:dyDescent="0.25">
      <c r="A1651" s="37">
        <f t="shared" si="25"/>
        <v>1650</v>
      </c>
      <c r="B1651" s="38">
        <v>541350</v>
      </c>
      <c r="C1651" s="38" t="s">
        <v>1317</v>
      </c>
    </row>
    <row r="1652" spans="1:3" x14ac:dyDescent="0.25">
      <c r="A1652" s="37">
        <f t="shared" si="25"/>
        <v>1651</v>
      </c>
      <c r="B1652" s="38">
        <v>54136</v>
      </c>
      <c r="C1652" s="38" t="s">
        <v>1318</v>
      </c>
    </row>
    <row r="1653" spans="1:3" x14ac:dyDescent="0.25">
      <c r="A1653" s="37">
        <f t="shared" si="25"/>
        <v>1652</v>
      </c>
      <c r="B1653" s="38">
        <v>541360</v>
      </c>
      <c r="C1653" s="38" t="s">
        <v>1318</v>
      </c>
    </row>
    <row r="1654" spans="1:3" x14ac:dyDescent="0.25">
      <c r="A1654" s="37">
        <f t="shared" si="25"/>
        <v>1653</v>
      </c>
      <c r="B1654" s="38">
        <v>54137</v>
      </c>
      <c r="C1654" s="38" t="s">
        <v>1319</v>
      </c>
    </row>
    <row r="1655" spans="1:3" x14ac:dyDescent="0.25">
      <c r="A1655" s="37">
        <f t="shared" si="25"/>
        <v>1654</v>
      </c>
      <c r="B1655" s="38">
        <v>541370</v>
      </c>
      <c r="C1655" s="38" t="s">
        <v>1319</v>
      </c>
    </row>
    <row r="1656" spans="1:3" x14ac:dyDescent="0.25">
      <c r="A1656" s="37">
        <f t="shared" si="25"/>
        <v>1655</v>
      </c>
      <c r="B1656" s="38">
        <v>54138</v>
      </c>
      <c r="C1656" s="38" t="s">
        <v>1320</v>
      </c>
    </row>
    <row r="1657" spans="1:3" x14ac:dyDescent="0.25">
      <c r="A1657" s="37">
        <f t="shared" si="25"/>
        <v>1656</v>
      </c>
      <c r="B1657" s="38">
        <v>541380</v>
      </c>
      <c r="C1657" s="38" t="s">
        <v>1320</v>
      </c>
    </row>
    <row r="1658" spans="1:3" x14ac:dyDescent="0.25">
      <c r="A1658" s="37">
        <f t="shared" si="25"/>
        <v>1657</v>
      </c>
      <c r="B1658" s="38">
        <v>5414</v>
      </c>
      <c r="C1658" s="38" t="s">
        <v>1321</v>
      </c>
    </row>
    <row r="1659" spans="1:3" x14ac:dyDescent="0.25">
      <c r="A1659" s="37">
        <f t="shared" si="25"/>
        <v>1658</v>
      </c>
      <c r="B1659" s="38">
        <v>54141</v>
      </c>
      <c r="C1659" s="38" t="s">
        <v>1322</v>
      </c>
    </row>
    <row r="1660" spans="1:3" x14ac:dyDescent="0.25">
      <c r="A1660" s="37">
        <f t="shared" si="25"/>
        <v>1659</v>
      </c>
      <c r="B1660" s="38">
        <v>541410</v>
      </c>
      <c r="C1660" s="38" t="s">
        <v>1322</v>
      </c>
    </row>
    <row r="1661" spans="1:3" x14ac:dyDescent="0.25">
      <c r="A1661" s="37">
        <f t="shared" si="25"/>
        <v>1660</v>
      </c>
      <c r="B1661" s="38">
        <v>54142</v>
      </c>
      <c r="C1661" s="38" t="s">
        <v>1323</v>
      </c>
    </row>
    <row r="1662" spans="1:3" x14ac:dyDescent="0.25">
      <c r="A1662" s="37">
        <f t="shared" si="25"/>
        <v>1661</v>
      </c>
      <c r="B1662" s="38">
        <v>541420</v>
      </c>
      <c r="C1662" s="38" t="s">
        <v>1323</v>
      </c>
    </row>
    <row r="1663" spans="1:3" x14ac:dyDescent="0.25">
      <c r="A1663" s="37">
        <f t="shared" si="25"/>
        <v>1662</v>
      </c>
      <c r="B1663" s="38">
        <v>54143</v>
      </c>
      <c r="C1663" s="38" t="s">
        <v>1324</v>
      </c>
    </row>
    <row r="1664" spans="1:3" x14ac:dyDescent="0.25">
      <c r="A1664" s="37">
        <f t="shared" si="25"/>
        <v>1663</v>
      </c>
      <c r="B1664" s="38">
        <v>541430</v>
      </c>
      <c r="C1664" s="38" t="s">
        <v>1324</v>
      </c>
    </row>
    <row r="1665" spans="1:3" x14ac:dyDescent="0.25">
      <c r="A1665" s="37">
        <f t="shared" si="25"/>
        <v>1664</v>
      </c>
      <c r="B1665" s="38">
        <v>54149</v>
      </c>
      <c r="C1665" s="38" t="s">
        <v>1325</v>
      </c>
    </row>
    <row r="1666" spans="1:3" x14ac:dyDescent="0.25">
      <c r="A1666" s="37">
        <f t="shared" si="25"/>
        <v>1665</v>
      </c>
      <c r="B1666" s="38">
        <v>541490</v>
      </c>
      <c r="C1666" s="38" t="s">
        <v>1325</v>
      </c>
    </row>
    <row r="1667" spans="1:3" x14ac:dyDescent="0.25">
      <c r="A1667" s="37">
        <f t="shared" si="25"/>
        <v>1666</v>
      </c>
      <c r="B1667" s="38">
        <v>5415</v>
      </c>
      <c r="C1667" s="38" t="s">
        <v>1326</v>
      </c>
    </row>
    <row r="1668" spans="1:3" x14ac:dyDescent="0.25">
      <c r="A1668" s="37">
        <f t="shared" ref="A1668:A1731" si="26">A1667+1</f>
        <v>1667</v>
      </c>
      <c r="B1668" s="38">
        <v>54151</v>
      </c>
      <c r="C1668" s="38" t="s">
        <v>1326</v>
      </c>
    </row>
    <row r="1669" spans="1:3" x14ac:dyDescent="0.25">
      <c r="A1669" s="37">
        <f t="shared" si="26"/>
        <v>1668</v>
      </c>
      <c r="B1669" s="38">
        <v>541511</v>
      </c>
      <c r="C1669" s="38" t="s">
        <v>1327</v>
      </c>
    </row>
    <row r="1670" spans="1:3" x14ac:dyDescent="0.25">
      <c r="A1670" s="37">
        <f t="shared" si="26"/>
        <v>1669</v>
      </c>
      <c r="B1670" s="38">
        <v>541512</v>
      </c>
      <c r="C1670" s="38" t="s">
        <v>1328</v>
      </c>
    </row>
    <row r="1671" spans="1:3" x14ac:dyDescent="0.25">
      <c r="A1671" s="37">
        <f t="shared" si="26"/>
        <v>1670</v>
      </c>
      <c r="B1671" s="38">
        <v>541513</v>
      </c>
      <c r="C1671" s="38" t="s">
        <v>1329</v>
      </c>
    </row>
    <row r="1672" spans="1:3" x14ac:dyDescent="0.25">
      <c r="A1672" s="37">
        <f t="shared" si="26"/>
        <v>1671</v>
      </c>
      <c r="B1672" s="38">
        <v>541519</v>
      </c>
      <c r="C1672" s="38" t="s">
        <v>1330</v>
      </c>
    </row>
    <row r="1673" spans="1:3" x14ac:dyDescent="0.25">
      <c r="A1673" s="37">
        <f t="shared" si="26"/>
        <v>1672</v>
      </c>
      <c r="B1673" s="38">
        <v>5416</v>
      </c>
      <c r="C1673" s="38" t="s">
        <v>1331</v>
      </c>
    </row>
    <row r="1674" spans="1:3" x14ac:dyDescent="0.25">
      <c r="A1674" s="37">
        <f t="shared" si="26"/>
        <v>1673</v>
      </c>
      <c r="B1674" s="38">
        <v>54161</v>
      </c>
      <c r="C1674" s="38" t="s">
        <v>1332</v>
      </c>
    </row>
    <row r="1675" spans="1:3" x14ac:dyDescent="0.25">
      <c r="A1675" s="37">
        <f t="shared" si="26"/>
        <v>1674</v>
      </c>
      <c r="B1675" s="38">
        <v>541611</v>
      </c>
      <c r="C1675" s="38" t="s">
        <v>1333</v>
      </c>
    </row>
    <row r="1676" spans="1:3" x14ac:dyDescent="0.25">
      <c r="A1676" s="37">
        <f t="shared" si="26"/>
        <v>1675</v>
      </c>
      <c r="B1676" s="38">
        <v>541612</v>
      </c>
      <c r="C1676" s="38" t="s">
        <v>1334</v>
      </c>
    </row>
    <row r="1677" spans="1:3" x14ac:dyDescent="0.25">
      <c r="A1677" s="37">
        <f t="shared" si="26"/>
        <v>1676</v>
      </c>
      <c r="B1677" s="38">
        <v>541613</v>
      </c>
      <c r="C1677" s="38" t="s">
        <v>1335</v>
      </c>
    </row>
    <row r="1678" spans="1:3" x14ac:dyDescent="0.25">
      <c r="A1678" s="37">
        <f t="shared" si="26"/>
        <v>1677</v>
      </c>
      <c r="B1678" s="38">
        <v>541614</v>
      </c>
      <c r="C1678" s="38" t="s">
        <v>1336</v>
      </c>
    </row>
    <row r="1679" spans="1:3" x14ac:dyDescent="0.25">
      <c r="A1679" s="37">
        <f t="shared" si="26"/>
        <v>1678</v>
      </c>
      <c r="B1679" s="38">
        <v>541618</v>
      </c>
      <c r="C1679" s="38" t="s">
        <v>1337</v>
      </c>
    </row>
    <row r="1680" spans="1:3" x14ac:dyDescent="0.25">
      <c r="A1680" s="37">
        <f t="shared" si="26"/>
        <v>1679</v>
      </c>
      <c r="B1680" s="38">
        <v>54162</v>
      </c>
      <c r="C1680" s="38" t="s">
        <v>1338</v>
      </c>
    </row>
    <row r="1681" spans="1:3" x14ac:dyDescent="0.25">
      <c r="A1681" s="37">
        <f t="shared" si="26"/>
        <v>1680</v>
      </c>
      <c r="B1681" s="38">
        <v>541620</v>
      </c>
      <c r="C1681" s="38" t="s">
        <v>1338</v>
      </c>
    </row>
    <row r="1682" spans="1:3" x14ac:dyDescent="0.25">
      <c r="A1682" s="37">
        <f t="shared" si="26"/>
        <v>1681</v>
      </c>
      <c r="B1682" s="38">
        <v>54169</v>
      </c>
      <c r="C1682" s="38" t="s">
        <v>1339</v>
      </c>
    </row>
    <row r="1683" spans="1:3" x14ac:dyDescent="0.25">
      <c r="A1683" s="37">
        <f t="shared" si="26"/>
        <v>1682</v>
      </c>
      <c r="B1683" s="38">
        <v>541690</v>
      </c>
      <c r="C1683" s="38" t="s">
        <v>1339</v>
      </c>
    </row>
    <row r="1684" spans="1:3" x14ac:dyDescent="0.25">
      <c r="A1684" s="37">
        <f t="shared" si="26"/>
        <v>1683</v>
      </c>
      <c r="B1684" s="38">
        <v>5417</v>
      </c>
      <c r="C1684" s="38" t="s">
        <v>1340</v>
      </c>
    </row>
    <row r="1685" spans="1:3" x14ac:dyDescent="0.25">
      <c r="A1685" s="37">
        <f t="shared" si="26"/>
        <v>1684</v>
      </c>
      <c r="B1685" s="38">
        <v>54171</v>
      </c>
      <c r="C1685" s="38" t="s">
        <v>1341</v>
      </c>
    </row>
    <row r="1686" spans="1:3" x14ac:dyDescent="0.25">
      <c r="A1686" s="37">
        <f t="shared" si="26"/>
        <v>1685</v>
      </c>
      <c r="B1686" s="38">
        <v>541711</v>
      </c>
      <c r="C1686" s="38" t="s">
        <v>1342</v>
      </c>
    </row>
    <row r="1687" spans="1:3" ht="25.5" x14ac:dyDescent="0.25">
      <c r="A1687" s="37">
        <f t="shared" si="26"/>
        <v>1686</v>
      </c>
      <c r="B1687" s="38">
        <v>541712</v>
      </c>
      <c r="C1687" s="38" t="s">
        <v>1343</v>
      </c>
    </row>
    <row r="1688" spans="1:3" x14ac:dyDescent="0.25">
      <c r="A1688" s="37">
        <f t="shared" si="26"/>
        <v>1687</v>
      </c>
      <c r="B1688" s="38">
        <v>54172</v>
      </c>
      <c r="C1688" s="38" t="s">
        <v>1344</v>
      </c>
    </row>
    <row r="1689" spans="1:3" x14ac:dyDescent="0.25">
      <c r="A1689" s="37">
        <f t="shared" si="26"/>
        <v>1688</v>
      </c>
      <c r="B1689" s="38">
        <v>541720</v>
      </c>
      <c r="C1689" s="38" t="s">
        <v>1345</v>
      </c>
    </row>
    <row r="1690" spans="1:3" x14ac:dyDescent="0.25">
      <c r="A1690" s="37">
        <f t="shared" si="26"/>
        <v>1689</v>
      </c>
      <c r="B1690" s="38">
        <v>5418</v>
      </c>
      <c r="C1690" s="38" t="s">
        <v>1346</v>
      </c>
    </row>
    <row r="1691" spans="1:3" x14ac:dyDescent="0.25">
      <c r="A1691" s="37">
        <f t="shared" si="26"/>
        <v>1690</v>
      </c>
      <c r="B1691" s="38">
        <v>54181</v>
      </c>
      <c r="C1691" s="38" t="s">
        <v>1347</v>
      </c>
    </row>
    <row r="1692" spans="1:3" x14ac:dyDescent="0.25">
      <c r="A1692" s="37">
        <f t="shared" si="26"/>
        <v>1691</v>
      </c>
      <c r="B1692" s="38">
        <v>541810</v>
      </c>
      <c r="C1692" s="38" t="s">
        <v>1347</v>
      </c>
    </row>
    <row r="1693" spans="1:3" x14ac:dyDescent="0.25">
      <c r="A1693" s="37">
        <f t="shared" si="26"/>
        <v>1692</v>
      </c>
      <c r="B1693" s="38">
        <v>54182</v>
      </c>
      <c r="C1693" s="38" t="s">
        <v>1348</v>
      </c>
    </row>
    <row r="1694" spans="1:3" x14ac:dyDescent="0.25">
      <c r="A1694" s="37">
        <f t="shared" si="26"/>
        <v>1693</v>
      </c>
      <c r="B1694" s="38">
        <v>541820</v>
      </c>
      <c r="C1694" s="38" t="s">
        <v>1348</v>
      </c>
    </row>
    <row r="1695" spans="1:3" x14ac:dyDescent="0.25">
      <c r="A1695" s="37">
        <f t="shared" si="26"/>
        <v>1694</v>
      </c>
      <c r="B1695" s="38">
        <v>54183</v>
      </c>
      <c r="C1695" s="38" t="s">
        <v>1349</v>
      </c>
    </row>
    <row r="1696" spans="1:3" x14ac:dyDescent="0.25">
      <c r="A1696" s="37">
        <f t="shared" si="26"/>
        <v>1695</v>
      </c>
      <c r="B1696" s="38">
        <v>541830</v>
      </c>
      <c r="C1696" s="38" t="s">
        <v>1349</v>
      </c>
    </row>
    <row r="1697" spans="1:3" x14ac:dyDescent="0.25">
      <c r="A1697" s="37">
        <f t="shared" si="26"/>
        <v>1696</v>
      </c>
      <c r="B1697" s="38">
        <v>54184</v>
      </c>
      <c r="C1697" s="38" t="s">
        <v>1350</v>
      </c>
    </row>
    <row r="1698" spans="1:3" x14ac:dyDescent="0.25">
      <c r="A1698" s="37">
        <f t="shared" si="26"/>
        <v>1697</v>
      </c>
      <c r="B1698" s="38">
        <v>541840</v>
      </c>
      <c r="C1698" s="38" t="s">
        <v>1350</v>
      </c>
    </row>
    <row r="1699" spans="1:3" x14ac:dyDescent="0.25">
      <c r="A1699" s="37">
        <f t="shared" si="26"/>
        <v>1698</v>
      </c>
      <c r="B1699" s="38">
        <v>54185</v>
      </c>
      <c r="C1699" s="38" t="s">
        <v>1351</v>
      </c>
    </row>
    <row r="1700" spans="1:3" x14ac:dyDescent="0.25">
      <c r="A1700" s="37">
        <f t="shared" si="26"/>
        <v>1699</v>
      </c>
      <c r="B1700" s="38">
        <v>541850</v>
      </c>
      <c r="C1700" s="38" t="s">
        <v>1351</v>
      </c>
    </row>
    <row r="1701" spans="1:3" x14ac:dyDescent="0.25">
      <c r="A1701" s="37">
        <f t="shared" si="26"/>
        <v>1700</v>
      </c>
      <c r="B1701" s="38">
        <v>54186</v>
      </c>
      <c r="C1701" s="38" t="s">
        <v>1352</v>
      </c>
    </row>
    <row r="1702" spans="1:3" x14ac:dyDescent="0.25">
      <c r="A1702" s="37">
        <f t="shared" si="26"/>
        <v>1701</v>
      </c>
      <c r="B1702" s="38">
        <v>541860</v>
      </c>
      <c r="C1702" s="38" t="s">
        <v>1352</v>
      </c>
    </row>
    <row r="1703" spans="1:3" x14ac:dyDescent="0.25">
      <c r="A1703" s="37">
        <f t="shared" si="26"/>
        <v>1702</v>
      </c>
      <c r="B1703" s="38">
        <v>54187</v>
      </c>
      <c r="C1703" s="38" t="s">
        <v>1353</v>
      </c>
    </row>
    <row r="1704" spans="1:3" x14ac:dyDescent="0.25">
      <c r="A1704" s="37">
        <f t="shared" si="26"/>
        <v>1703</v>
      </c>
      <c r="B1704" s="38">
        <v>541870</v>
      </c>
      <c r="C1704" s="38" t="s">
        <v>1353</v>
      </c>
    </row>
    <row r="1705" spans="1:3" x14ac:dyDescent="0.25">
      <c r="A1705" s="37">
        <f t="shared" si="26"/>
        <v>1704</v>
      </c>
      <c r="B1705" s="38">
        <v>54189</v>
      </c>
      <c r="C1705" s="38" t="s">
        <v>1354</v>
      </c>
    </row>
    <row r="1706" spans="1:3" x14ac:dyDescent="0.25">
      <c r="A1706" s="37">
        <f t="shared" si="26"/>
        <v>1705</v>
      </c>
      <c r="B1706" s="38">
        <v>541890</v>
      </c>
      <c r="C1706" s="38" t="s">
        <v>1355</v>
      </c>
    </row>
    <row r="1707" spans="1:3" x14ac:dyDescent="0.25">
      <c r="A1707" s="37">
        <f t="shared" si="26"/>
        <v>1706</v>
      </c>
      <c r="B1707" s="38">
        <v>5419</v>
      </c>
      <c r="C1707" s="38" t="s">
        <v>1356</v>
      </c>
    </row>
    <row r="1708" spans="1:3" x14ac:dyDescent="0.25">
      <c r="A1708" s="37">
        <f t="shared" si="26"/>
        <v>1707</v>
      </c>
      <c r="B1708" s="38">
        <v>54191</v>
      </c>
      <c r="C1708" s="38" t="s">
        <v>1357</v>
      </c>
    </row>
    <row r="1709" spans="1:3" x14ac:dyDescent="0.25">
      <c r="A1709" s="37">
        <f t="shared" si="26"/>
        <v>1708</v>
      </c>
      <c r="B1709" s="38">
        <v>541910</v>
      </c>
      <c r="C1709" s="38" t="s">
        <v>1357</v>
      </c>
    </row>
    <row r="1710" spans="1:3" x14ac:dyDescent="0.25">
      <c r="A1710" s="37">
        <f t="shared" si="26"/>
        <v>1709</v>
      </c>
      <c r="B1710" s="38">
        <v>54192</v>
      </c>
      <c r="C1710" s="38" t="s">
        <v>1358</v>
      </c>
    </row>
    <row r="1711" spans="1:3" x14ac:dyDescent="0.25">
      <c r="A1711" s="37">
        <f t="shared" si="26"/>
        <v>1710</v>
      </c>
      <c r="B1711" s="38">
        <v>541921</v>
      </c>
      <c r="C1711" s="38" t="s">
        <v>1359</v>
      </c>
    </row>
    <row r="1712" spans="1:3" x14ac:dyDescent="0.25">
      <c r="A1712" s="37">
        <f t="shared" si="26"/>
        <v>1711</v>
      </c>
      <c r="B1712" s="38">
        <v>541922</v>
      </c>
      <c r="C1712" s="38" t="s">
        <v>1360</v>
      </c>
    </row>
    <row r="1713" spans="1:3" x14ac:dyDescent="0.25">
      <c r="A1713" s="37">
        <f t="shared" si="26"/>
        <v>1712</v>
      </c>
      <c r="B1713" s="38">
        <v>54193</v>
      </c>
      <c r="C1713" s="38" t="s">
        <v>1361</v>
      </c>
    </row>
    <row r="1714" spans="1:3" x14ac:dyDescent="0.25">
      <c r="A1714" s="37">
        <f t="shared" si="26"/>
        <v>1713</v>
      </c>
      <c r="B1714" s="38">
        <v>541930</v>
      </c>
      <c r="C1714" s="38" t="s">
        <v>1361</v>
      </c>
    </row>
    <row r="1715" spans="1:3" x14ac:dyDescent="0.25">
      <c r="A1715" s="37">
        <f t="shared" si="26"/>
        <v>1714</v>
      </c>
      <c r="B1715" s="38">
        <v>54194</v>
      </c>
      <c r="C1715" s="38" t="s">
        <v>1362</v>
      </c>
    </row>
    <row r="1716" spans="1:3" x14ac:dyDescent="0.25">
      <c r="A1716" s="37">
        <f t="shared" si="26"/>
        <v>1715</v>
      </c>
      <c r="B1716" s="38">
        <v>541940</v>
      </c>
      <c r="C1716" s="38" t="s">
        <v>1363</v>
      </c>
    </row>
    <row r="1717" spans="1:3" x14ac:dyDescent="0.25">
      <c r="A1717" s="37">
        <f t="shared" si="26"/>
        <v>1716</v>
      </c>
      <c r="B1717" s="38">
        <v>54199</v>
      </c>
      <c r="C1717" s="38" t="s">
        <v>1364</v>
      </c>
    </row>
    <row r="1718" spans="1:3" x14ac:dyDescent="0.25">
      <c r="A1718" s="37">
        <f t="shared" si="26"/>
        <v>1717</v>
      </c>
      <c r="B1718" s="38">
        <v>541990</v>
      </c>
      <c r="C1718" s="38" t="s">
        <v>1364</v>
      </c>
    </row>
    <row r="1719" spans="1:3" x14ac:dyDescent="0.25">
      <c r="A1719" s="37">
        <f t="shared" si="26"/>
        <v>1718</v>
      </c>
      <c r="B1719" s="38">
        <v>55</v>
      </c>
      <c r="C1719" s="38" t="s">
        <v>1365</v>
      </c>
    </row>
    <row r="1720" spans="1:3" x14ac:dyDescent="0.25">
      <c r="A1720" s="37">
        <f t="shared" si="26"/>
        <v>1719</v>
      </c>
      <c r="B1720" s="38">
        <v>551</v>
      </c>
      <c r="C1720" s="38" t="s">
        <v>1365</v>
      </c>
    </row>
    <row r="1721" spans="1:3" x14ac:dyDescent="0.25">
      <c r="A1721" s="37">
        <f t="shared" si="26"/>
        <v>1720</v>
      </c>
      <c r="B1721" s="38">
        <v>5511</v>
      </c>
      <c r="C1721" s="38" t="s">
        <v>1365</v>
      </c>
    </row>
    <row r="1722" spans="1:3" x14ac:dyDescent="0.25">
      <c r="A1722" s="37">
        <f t="shared" si="26"/>
        <v>1721</v>
      </c>
      <c r="B1722" s="38">
        <v>55111</v>
      </c>
      <c r="C1722" s="38" t="s">
        <v>1365</v>
      </c>
    </row>
    <row r="1723" spans="1:3" x14ac:dyDescent="0.25">
      <c r="A1723" s="37">
        <f t="shared" si="26"/>
        <v>1722</v>
      </c>
      <c r="B1723" s="38">
        <v>551111</v>
      </c>
      <c r="C1723" s="38" t="s">
        <v>1366</v>
      </c>
    </row>
    <row r="1724" spans="1:3" x14ac:dyDescent="0.25">
      <c r="A1724" s="37">
        <f t="shared" si="26"/>
        <v>1723</v>
      </c>
      <c r="B1724" s="38">
        <v>551112</v>
      </c>
      <c r="C1724" s="38" t="s">
        <v>1367</v>
      </c>
    </row>
    <row r="1725" spans="1:3" x14ac:dyDescent="0.25">
      <c r="A1725" s="37">
        <f t="shared" si="26"/>
        <v>1724</v>
      </c>
      <c r="B1725" s="38">
        <v>551114</v>
      </c>
      <c r="C1725" s="38" t="s">
        <v>1368</v>
      </c>
    </row>
    <row r="1726" spans="1:3" x14ac:dyDescent="0.25">
      <c r="A1726" s="37">
        <f t="shared" si="26"/>
        <v>1725</v>
      </c>
      <c r="B1726" s="38">
        <v>56</v>
      </c>
      <c r="C1726" s="38" t="s">
        <v>1369</v>
      </c>
    </row>
    <row r="1727" spans="1:3" x14ac:dyDescent="0.25">
      <c r="A1727" s="37">
        <f t="shared" si="26"/>
        <v>1726</v>
      </c>
      <c r="B1727" s="38">
        <v>561</v>
      </c>
      <c r="C1727" s="38" t="s">
        <v>1370</v>
      </c>
    </row>
    <row r="1728" spans="1:3" x14ac:dyDescent="0.25">
      <c r="A1728" s="37">
        <f t="shared" si="26"/>
        <v>1727</v>
      </c>
      <c r="B1728" s="38">
        <v>5611</v>
      </c>
      <c r="C1728" s="38" t="s">
        <v>1371</v>
      </c>
    </row>
    <row r="1729" spans="1:3" x14ac:dyDescent="0.25">
      <c r="A1729" s="37">
        <f t="shared" si="26"/>
        <v>1728</v>
      </c>
      <c r="B1729" s="38">
        <v>56111</v>
      </c>
      <c r="C1729" s="38" t="s">
        <v>1371</v>
      </c>
    </row>
    <row r="1730" spans="1:3" x14ac:dyDescent="0.25">
      <c r="A1730" s="37">
        <f t="shared" si="26"/>
        <v>1729</v>
      </c>
      <c r="B1730" s="38">
        <v>561110</v>
      </c>
      <c r="C1730" s="38" t="s">
        <v>1371</v>
      </c>
    </row>
    <row r="1731" spans="1:3" x14ac:dyDescent="0.25">
      <c r="A1731" s="37">
        <f t="shared" si="26"/>
        <v>1730</v>
      </c>
      <c r="B1731" s="38">
        <v>5612</v>
      </c>
      <c r="C1731" s="38" t="s">
        <v>1372</v>
      </c>
    </row>
    <row r="1732" spans="1:3" x14ac:dyDescent="0.25">
      <c r="A1732" s="37">
        <f t="shared" ref="A1732:A1795" si="27">A1731+1</f>
        <v>1731</v>
      </c>
      <c r="B1732" s="38">
        <v>56121</v>
      </c>
      <c r="C1732" s="38" t="s">
        <v>1372</v>
      </c>
    </row>
    <row r="1733" spans="1:3" x14ac:dyDescent="0.25">
      <c r="A1733" s="37">
        <f t="shared" si="27"/>
        <v>1732</v>
      </c>
      <c r="B1733" s="38">
        <v>561210</v>
      </c>
      <c r="C1733" s="38" t="s">
        <v>1372</v>
      </c>
    </row>
    <row r="1734" spans="1:3" x14ac:dyDescent="0.25">
      <c r="A1734" s="37">
        <f t="shared" si="27"/>
        <v>1733</v>
      </c>
      <c r="B1734" s="38">
        <v>5613</v>
      </c>
      <c r="C1734" s="38" t="s">
        <v>1373</v>
      </c>
    </row>
    <row r="1735" spans="1:3" x14ac:dyDescent="0.25">
      <c r="A1735" s="37">
        <f t="shared" si="27"/>
        <v>1734</v>
      </c>
      <c r="B1735" s="38">
        <v>56131</v>
      </c>
      <c r="C1735" s="38" t="s">
        <v>1374</v>
      </c>
    </row>
    <row r="1736" spans="1:3" x14ac:dyDescent="0.25">
      <c r="A1736" s="37">
        <f t="shared" si="27"/>
        <v>1735</v>
      </c>
      <c r="B1736" s="38">
        <v>561311</v>
      </c>
      <c r="C1736" s="38" t="s">
        <v>1375</v>
      </c>
    </row>
    <row r="1737" spans="1:3" x14ac:dyDescent="0.25">
      <c r="A1737" s="37">
        <f t="shared" si="27"/>
        <v>1736</v>
      </c>
      <c r="B1737" s="38">
        <v>561312</v>
      </c>
      <c r="C1737" s="38" t="s">
        <v>1376</v>
      </c>
    </row>
    <row r="1738" spans="1:3" x14ac:dyDescent="0.25">
      <c r="A1738" s="37">
        <f t="shared" si="27"/>
        <v>1737</v>
      </c>
      <c r="B1738" s="38">
        <v>56132</v>
      </c>
      <c r="C1738" s="38" t="s">
        <v>1377</v>
      </c>
    </row>
    <row r="1739" spans="1:3" x14ac:dyDescent="0.25">
      <c r="A1739" s="37">
        <f t="shared" si="27"/>
        <v>1738</v>
      </c>
      <c r="B1739" s="38">
        <v>561320</v>
      </c>
      <c r="C1739" s="38" t="s">
        <v>1377</v>
      </c>
    </row>
    <row r="1740" spans="1:3" x14ac:dyDescent="0.25">
      <c r="A1740" s="37">
        <f t="shared" si="27"/>
        <v>1739</v>
      </c>
      <c r="B1740" s="38">
        <v>56133</v>
      </c>
      <c r="C1740" s="38" t="s">
        <v>1378</v>
      </c>
    </row>
    <row r="1741" spans="1:3" x14ac:dyDescent="0.25">
      <c r="A1741" s="37">
        <f t="shared" si="27"/>
        <v>1740</v>
      </c>
      <c r="B1741" s="38">
        <v>561330</v>
      </c>
      <c r="C1741" s="38" t="s">
        <v>1378</v>
      </c>
    </row>
    <row r="1742" spans="1:3" x14ac:dyDescent="0.25">
      <c r="A1742" s="37">
        <f t="shared" si="27"/>
        <v>1741</v>
      </c>
      <c r="B1742" s="38">
        <v>5614</v>
      </c>
      <c r="C1742" s="38" t="s">
        <v>1379</v>
      </c>
    </row>
    <row r="1743" spans="1:3" x14ac:dyDescent="0.25">
      <c r="A1743" s="37">
        <f t="shared" si="27"/>
        <v>1742</v>
      </c>
      <c r="B1743" s="38">
        <v>56141</v>
      </c>
      <c r="C1743" s="38" t="s">
        <v>1380</v>
      </c>
    </row>
    <row r="1744" spans="1:3" x14ac:dyDescent="0.25">
      <c r="A1744" s="37">
        <f t="shared" si="27"/>
        <v>1743</v>
      </c>
      <c r="B1744" s="38">
        <v>561410</v>
      </c>
      <c r="C1744" s="38" t="s">
        <v>1380</v>
      </c>
    </row>
    <row r="1745" spans="1:3" x14ac:dyDescent="0.25">
      <c r="A1745" s="37">
        <f t="shared" si="27"/>
        <v>1744</v>
      </c>
      <c r="B1745" s="38">
        <v>56142</v>
      </c>
      <c r="C1745" s="38" t="s">
        <v>1381</v>
      </c>
    </row>
    <row r="1746" spans="1:3" x14ac:dyDescent="0.25">
      <c r="A1746" s="37">
        <f t="shared" si="27"/>
        <v>1745</v>
      </c>
      <c r="B1746" s="38">
        <v>561421</v>
      </c>
      <c r="C1746" s="38" t="s">
        <v>1382</v>
      </c>
    </row>
    <row r="1747" spans="1:3" x14ac:dyDescent="0.25">
      <c r="A1747" s="37">
        <f t="shared" si="27"/>
        <v>1746</v>
      </c>
      <c r="B1747" s="38">
        <v>561422</v>
      </c>
      <c r="C1747" s="38" t="s">
        <v>1383</v>
      </c>
    </row>
    <row r="1748" spans="1:3" x14ac:dyDescent="0.25">
      <c r="A1748" s="37">
        <f t="shared" si="27"/>
        <v>1747</v>
      </c>
      <c r="B1748" s="38">
        <v>56143</v>
      </c>
      <c r="C1748" s="38" t="s">
        <v>1384</v>
      </c>
    </row>
    <row r="1749" spans="1:3" x14ac:dyDescent="0.25">
      <c r="A1749" s="37">
        <f t="shared" si="27"/>
        <v>1748</v>
      </c>
      <c r="B1749" s="38">
        <v>561431</v>
      </c>
      <c r="C1749" s="38" t="s">
        <v>1385</v>
      </c>
    </row>
    <row r="1750" spans="1:3" x14ac:dyDescent="0.25">
      <c r="A1750" s="37">
        <f t="shared" si="27"/>
        <v>1749</v>
      </c>
      <c r="B1750" s="38">
        <v>561439</v>
      </c>
      <c r="C1750" s="38" t="s">
        <v>1386</v>
      </c>
    </row>
    <row r="1751" spans="1:3" x14ac:dyDescent="0.25">
      <c r="A1751" s="37">
        <f t="shared" si="27"/>
        <v>1750</v>
      </c>
      <c r="B1751" s="38">
        <v>56144</v>
      </c>
      <c r="C1751" s="38" t="s">
        <v>1387</v>
      </c>
    </row>
    <row r="1752" spans="1:3" x14ac:dyDescent="0.25">
      <c r="A1752" s="37">
        <f t="shared" si="27"/>
        <v>1751</v>
      </c>
      <c r="B1752" s="38">
        <v>561440</v>
      </c>
      <c r="C1752" s="38" t="s">
        <v>1387</v>
      </c>
    </row>
    <row r="1753" spans="1:3" x14ac:dyDescent="0.25">
      <c r="A1753" s="37">
        <f t="shared" si="27"/>
        <v>1752</v>
      </c>
      <c r="B1753" s="38">
        <v>56145</v>
      </c>
      <c r="C1753" s="38" t="s">
        <v>1388</v>
      </c>
    </row>
    <row r="1754" spans="1:3" x14ac:dyDescent="0.25">
      <c r="A1754" s="37">
        <f t="shared" si="27"/>
        <v>1753</v>
      </c>
      <c r="B1754" s="38">
        <v>561450</v>
      </c>
      <c r="C1754" s="38" t="s">
        <v>1388</v>
      </c>
    </row>
    <row r="1755" spans="1:3" x14ac:dyDescent="0.25">
      <c r="A1755" s="37">
        <f t="shared" si="27"/>
        <v>1754</v>
      </c>
      <c r="B1755" s="38">
        <v>56149</v>
      </c>
      <c r="C1755" s="38" t="s">
        <v>1389</v>
      </c>
    </row>
    <row r="1756" spans="1:3" x14ac:dyDescent="0.25">
      <c r="A1756" s="37">
        <f t="shared" si="27"/>
        <v>1755</v>
      </c>
      <c r="B1756" s="38">
        <v>561491</v>
      </c>
      <c r="C1756" s="38" t="s">
        <v>1390</v>
      </c>
    </row>
    <row r="1757" spans="1:3" x14ac:dyDescent="0.25">
      <c r="A1757" s="37">
        <f t="shared" si="27"/>
        <v>1756</v>
      </c>
      <c r="B1757" s="38">
        <v>561492</v>
      </c>
      <c r="C1757" s="38" t="s">
        <v>1391</v>
      </c>
    </row>
    <row r="1758" spans="1:3" x14ac:dyDescent="0.25">
      <c r="A1758" s="37">
        <f t="shared" si="27"/>
        <v>1757</v>
      </c>
      <c r="B1758" s="38">
        <v>561499</v>
      </c>
      <c r="C1758" s="38" t="s">
        <v>1392</v>
      </c>
    </row>
    <row r="1759" spans="1:3" x14ac:dyDescent="0.25">
      <c r="A1759" s="37">
        <f t="shared" si="27"/>
        <v>1758</v>
      </c>
      <c r="B1759" s="38">
        <v>5615</v>
      </c>
      <c r="C1759" s="38" t="s">
        <v>1393</v>
      </c>
    </row>
    <row r="1760" spans="1:3" x14ac:dyDescent="0.25">
      <c r="A1760" s="37">
        <f t="shared" si="27"/>
        <v>1759</v>
      </c>
      <c r="B1760" s="38">
        <v>56151</v>
      </c>
      <c r="C1760" s="38" t="s">
        <v>1394</v>
      </c>
    </row>
    <row r="1761" spans="1:3" x14ac:dyDescent="0.25">
      <c r="A1761" s="37">
        <f t="shared" si="27"/>
        <v>1760</v>
      </c>
      <c r="B1761" s="38">
        <v>561510</v>
      </c>
      <c r="C1761" s="38" t="s">
        <v>1394</v>
      </c>
    </row>
    <row r="1762" spans="1:3" x14ac:dyDescent="0.25">
      <c r="A1762" s="37">
        <f t="shared" si="27"/>
        <v>1761</v>
      </c>
      <c r="B1762" s="38">
        <v>56152</v>
      </c>
      <c r="C1762" s="38" t="s">
        <v>1395</v>
      </c>
    </row>
    <row r="1763" spans="1:3" x14ac:dyDescent="0.25">
      <c r="A1763" s="37">
        <f t="shared" si="27"/>
        <v>1762</v>
      </c>
      <c r="B1763" s="38">
        <v>561520</v>
      </c>
      <c r="C1763" s="38" t="s">
        <v>1395</v>
      </c>
    </row>
    <row r="1764" spans="1:3" x14ac:dyDescent="0.25">
      <c r="A1764" s="37">
        <f t="shared" si="27"/>
        <v>1763</v>
      </c>
      <c r="B1764" s="38">
        <v>56159</v>
      </c>
      <c r="C1764" s="38" t="s">
        <v>1396</v>
      </c>
    </row>
    <row r="1765" spans="1:3" x14ac:dyDescent="0.25">
      <c r="A1765" s="37">
        <f t="shared" si="27"/>
        <v>1764</v>
      </c>
      <c r="B1765" s="38">
        <v>561591</v>
      </c>
      <c r="C1765" s="38" t="s">
        <v>1397</v>
      </c>
    </row>
    <row r="1766" spans="1:3" x14ac:dyDescent="0.25">
      <c r="A1766" s="37">
        <f t="shared" si="27"/>
        <v>1765</v>
      </c>
      <c r="B1766" s="38">
        <v>561599</v>
      </c>
      <c r="C1766" s="38" t="s">
        <v>1398</v>
      </c>
    </row>
    <row r="1767" spans="1:3" x14ac:dyDescent="0.25">
      <c r="A1767" s="37">
        <f t="shared" si="27"/>
        <v>1766</v>
      </c>
      <c r="B1767" s="38">
        <v>5616</v>
      </c>
      <c r="C1767" s="38" t="s">
        <v>1399</v>
      </c>
    </row>
    <row r="1768" spans="1:3" x14ac:dyDescent="0.25">
      <c r="A1768" s="37">
        <f t="shared" si="27"/>
        <v>1767</v>
      </c>
      <c r="B1768" s="38">
        <v>56161</v>
      </c>
      <c r="C1768" s="38" t="s">
        <v>1400</v>
      </c>
    </row>
    <row r="1769" spans="1:3" x14ac:dyDescent="0.25">
      <c r="A1769" s="37">
        <f t="shared" si="27"/>
        <v>1768</v>
      </c>
      <c r="B1769" s="38">
        <v>561611</v>
      </c>
      <c r="C1769" s="38" t="s">
        <v>1401</v>
      </c>
    </row>
    <row r="1770" spans="1:3" x14ac:dyDescent="0.25">
      <c r="A1770" s="37">
        <f t="shared" si="27"/>
        <v>1769</v>
      </c>
      <c r="B1770" s="38">
        <v>561612</v>
      </c>
      <c r="C1770" s="38" t="s">
        <v>1402</v>
      </c>
    </row>
    <row r="1771" spans="1:3" x14ac:dyDescent="0.25">
      <c r="A1771" s="37">
        <f t="shared" si="27"/>
        <v>1770</v>
      </c>
      <c r="B1771" s="38">
        <v>561613</v>
      </c>
      <c r="C1771" s="38" t="s">
        <v>1403</v>
      </c>
    </row>
    <row r="1772" spans="1:3" x14ac:dyDescent="0.25">
      <c r="A1772" s="37">
        <f t="shared" si="27"/>
        <v>1771</v>
      </c>
      <c r="B1772" s="38">
        <v>56162</v>
      </c>
      <c r="C1772" s="38" t="s">
        <v>1404</v>
      </c>
    </row>
    <row r="1773" spans="1:3" x14ac:dyDescent="0.25">
      <c r="A1773" s="37">
        <f t="shared" si="27"/>
        <v>1772</v>
      </c>
      <c r="B1773" s="38">
        <v>561621</v>
      </c>
      <c r="C1773" s="38" t="s">
        <v>1405</v>
      </c>
    </row>
    <row r="1774" spans="1:3" x14ac:dyDescent="0.25">
      <c r="A1774" s="37">
        <f t="shared" si="27"/>
        <v>1773</v>
      </c>
      <c r="B1774" s="38">
        <v>561622</v>
      </c>
      <c r="C1774" s="38" t="s">
        <v>1406</v>
      </c>
    </row>
    <row r="1775" spans="1:3" x14ac:dyDescent="0.25">
      <c r="A1775" s="37">
        <f t="shared" si="27"/>
        <v>1774</v>
      </c>
      <c r="B1775" s="38">
        <v>5617</v>
      </c>
      <c r="C1775" s="38" t="s">
        <v>1407</v>
      </c>
    </row>
    <row r="1776" spans="1:3" x14ac:dyDescent="0.25">
      <c r="A1776" s="37">
        <f t="shared" si="27"/>
        <v>1775</v>
      </c>
      <c r="B1776" s="38">
        <v>56171</v>
      </c>
      <c r="C1776" s="38" t="s">
        <v>1408</v>
      </c>
    </row>
    <row r="1777" spans="1:3" x14ac:dyDescent="0.25">
      <c r="A1777" s="37">
        <f t="shared" si="27"/>
        <v>1776</v>
      </c>
      <c r="B1777" s="38">
        <v>561710</v>
      </c>
      <c r="C1777" s="38" t="s">
        <v>1408</v>
      </c>
    </row>
    <row r="1778" spans="1:3" x14ac:dyDescent="0.25">
      <c r="A1778" s="37">
        <f t="shared" si="27"/>
        <v>1777</v>
      </c>
      <c r="B1778" s="38">
        <v>56172</v>
      </c>
      <c r="C1778" s="38" t="s">
        <v>1409</v>
      </c>
    </row>
    <row r="1779" spans="1:3" x14ac:dyDescent="0.25">
      <c r="A1779" s="37">
        <f t="shared" si="27"/>
        <v>1778</v>
      </c>
      <c r="B1779" s="38">
        <v>561720</v>
      </c>
      <c r="C1779" s="38" t="s">
        <v>1410</v>
      </c>
    </row>
    <row r="1780" spans="1:3" x14ac:dyDescent="0.25">
      <c r="A1780" s="37">
        <f t="shared" si="27"/>
        <v>1779</v>
      </c>
      <c r="B1780" s="38">
        <v>56173</v>
      </c>
      <c r="C1780" s="38" t="s">
        <v>1411</v>
      </c>
    </row>
    <row r="1781" spans="1:3" x14ac:dyDescent="0.25">
      <c r="A1781" s="37">
        <f t="shared" si="27"/>
        <v>1780</v>
      </c>
      <c r="B1781" s="38">
        <v>561730</v>
      </c>
      <c r="C1781" s="38" t="s">
        <v>1411</v>
      </c>
    </row>
    <row r="1782" spans="1:3" x14ac:dyDescent="0.25">
      <c r="A1782" s="37">
        <f t="shared" si="27"/>
        <v>1781</v>
      </c>
      <c r="B1782" s="38">
        <v>56174</v>
      </c>
      <c r="C1782" s="38" t="s">
        <v>1412</v>
      </c>
    </row>
    <row r="1783" spans="1:3" x14ac:dyDescent="0.25">
      <c r="A1783" s="37">
        <f t="shared" si="27"/>
        <v>1782</v>
      </c>
      <c r="B1783" s="38">
        <v>561740</v>
      </c>
      <c r="C1783" s="38" t="s">
        <v>1412</v>
      </c>
    </row>
    <row r="1784" spans="1:3" x14ac:dyDescent="0.25">
      <c r="A1784" s="37">
        <f t="shared" si="27"/>
        <v>1783</v>
      </c>
      <c r="B1784" s="38">
        <v>56179</v>
      </c>
      <c r="C1784" s="38" t="s">
        <v>1413</v>
      </c>
    </row>
    <row r="1785" spans="1:3" x14ac:dyDescent="0.25">
      <c r="A1785" s="37">
        <f t="shared" si="27"/>
        <v>1784</v>
      </c>
      <c r="B1785" s="38">
        <v>561790</v>
      </c>
      <c r="C1785" s="38" t="s">
        <v>1414</v>
      </c>
    </row>
    <row r="1786" spans="1:3" x14ac:dyDescent="0.25">
      <c r="A1786" s="37">
        <f t="shared" si="27"/>
        <v>1785</v>
      </c>
      <c r="B1786" s="38">
        <v>5619</v>
      </c>
      <c r="C1786" s="38" t="s">
        <v>1415</v>
      </c>
    </row>
    <row r="1787" spans="1:3" x14ac:dyDescent="0.25">
      <c r="A1787" s="37">
        <f t="shared" si="27"/>
        <v>1786</v>
      </c>
      <c r="B1787" s="38">
        <v>56191</v>
      </c>
      <c r="C1787" s="38" t="s">
        <v>1416</v>
      </c>
    </row>
    <row r="1788" spans="1:3" x14ac:dyDescent="0.25">
      <c r="A1788" s="37">
        <f t="shared" si="27"/>
        <v>1787</v>
      </c>
      <c r="B1788" s="38">
        <v>561910</v>
      </c>
      <c r="C1788" s="38" t="s">
        <v>1416</v>
      </c>
    </row>
    <row r="1789" spans="1:3" x14ac:dyDescent="0.25">
      <c r="A1789" s="37">
        <f t="shared" si="27"/>
        <v>1788</v>
      </c>
      <c r="B1789" s="38">
        <v>56192</v>
      </c>
      <c r="C1789" s="38" t="s">
        <v>1417</v>
      </c>
    </row>
    <row r="1790" spans="1:3" x14ac:dyDescent="0.25">
      <c r="A1790" s="37">
        <f t="shared" si="27"/>
        <v>1789</v>
      </c>
      <c r="B1790" s="38">
        <v>561920</v>
      </c>
      <c r="C1790" s="38" t="s">
        <v>1417</v>
      </c>
    </row>
    <row r="1791" spans="1:3" x14ac:dyDescent="0.25">
      <c r="A1791" s="37">
        <f t="shared" si="27"/>
        <v>1790</v>
      </c>
      <c r="B1791" s="38">
        <v>56199</v>
      </c>
      <c r="C1791" s="38" t="s">
        <v>1418</v>
      </c>
    </row>
    <row r="1792" spans="1:3" x14ac:dyDescent="0.25">
      <c r="A1792" s="37">
        <f t="shared" si="27"/>
        <v>1791</v>
      </c>
      <c r="B1792" s="38">
        <v>561990</v>
      </c>
      <c r="C1792" s="38" t="s">
        <v>1418</v>
      </c>
    </row>
    <row r="1793" spans="1:3" x14ac:dyDescent="0.25">
      <c r="A1793" s="37">
        <f t="shared" si="27"/>
        <v>1792</v>
      </c>
      <c r="B1793" s="38">
        <v>562</v>
      </c>
      <c r="C1793" s="38" t="s">
        <v>1419</v>
      </c>
    </row>
    <row r="1794" spans="1:3" x14ac:dyDescent="0.25">
      <c r="A1794" s="37">
        <f t="shared" si="27"/>
        <v>1793</v>
      </c>
      <c r="B1794" s="38">
        <v>5621</v>
      </c>
      <c r="C1794" s="38" t="s">
        <v>1420</v>
      </c>
    </row>
    <row r="1795" spans="1:3" x14ac:dyDescent="0.25">
      <c r="A1795" s="37">
        <f t="shared" si="27"/>
        <v>1794</v>
      </c>
      <c r="B1795" s="38">
        <v>56211</v>
      </c>
      <c r="C1795" s="38" t="s">
        <v>1420</v>
      </c>
    </row>
    <row r="1796" spans="1:3" x14ac:dyDescent="0.25">
      <c r="A1796" s="37">
        <f t="shared" ref="A1796:A1859" si="28">A1795+1</f>
        <v>1795</v>
      </c>
      <c r="B1796" s="38">
        <v>562111</v>
      </c>
      <c r="C1796" s="38" t="s">
        <v>1421</v>
      </c>
    </row>
    <row r="1797" spans="1:3" x14ac:dyDescent="0.25">
      <c r="A1797" s="37">
        <f t="shared" si="28"/>
        <v>1796</v>
      </c>
      <c r="B1797" s="38">
        <v>562112</v>
      </c>
      <c r="C1797" s="38" t="s">
        <v>1422</v>
      </c>
    </row>
    <row r="1798" spans="1:3" x14ac:dyDescent="0.25">
      <c r="A1798" s="37">
        <f t="shared" si="28"/>
        <v>1797</v>
      </c>
      <c r="B1798" s="38">
        <v>562119</v>
      </c>
      <c r="C1798" s="38" t="s">
        <v>1423</v>
      </c>
    </row>
    <row r="1799" spans="1:3" x14ac:dyDescent="0.25">
      <c r="A1799" s="37">
        <f t="shared" si="28"/>
        <v>1798</v>
      </c>
      <c r="B1799" s="38">
        <v>5622</v>
      </c>
      <c r="C1799" s="38" t="s">
        <v>1424</v>
      </c>
    </row>
    <row r="1800" spans="1:3" x14ac:dyDescent="0.25">
      <c r="A1800" s="37">
        <f t="shared" si="28"/>
        <v>1799</v>
      </c>
      <c r="B1800" s="38">
        <v>56221</v>
      </c>
      <c r="C1800" s="38" t="s">
        <v>1424</v>
      </c>
    </row>
    <row r="1801" spans="1:3" x14ac:dyDescent="0.25">
      <c r="A1801" s="37">
        <f t="shared" si="28"/>
        <v>1800</v>
      </c>
      <c r="B1801" s="38">
        <v>562211</v>
      </c>
      <c r="C1801" s="38" t="s">
        <v>1425</v>
      </c>
    </row>
    <row r="1802" spans="1:3" x14ac:dyDescent="0.25">
      <c r="A1802" s="37">
        <f t="shared" si="28"/>
        <v>1801</v>
      </c>
      <c r="B1802" s="38">
        <v>562212</v>
      </c>
      <c r="C1802" s="38" t="s">
        <v>1426</v>
      </c>
    </row>
    <row r="1803" spans="1:3" x14ac:dyDescent="0.25">
      <c r="A1803" s="37">
        <f t="shared" si="28"/>
        <v>1802</v>
      </c>
      <c r="B1803" s="38">
        <v>562213</v>
      </c>
      <c r="C1803" s="38" t="s">
        <v>1427</v>
      </c>
    </row>
    <row r="1804" spans="1:3" x14ac:dyDescent="0.25">
      <c r="A1804" s="37">
        <f t="shared" si="28"/>
        <v>1803</v>
      </c>
      <c r="B1804" s="38">
        <v>562219</v>
      </c>
      <c r="C1804" s="38" t="s">
        <v>1428</v>
      </c>
    </row>
    <row r="1805" spans="1:3" x14ac:dyDescent="0.25">
      <c r="A1805" s="37">
        <f t="shared" si="28"/>
        <v>1804</v>
      </c>
      <c r="B1805" s="38">
        <v>5629</v>
      </c>
      <c r="C1805" s="38" t="s">
        <v>1429</v>
      </c>
    </row>
    <row r="1806" spans="1:3" x14ac:dyDescent="0.25">
      <c r="A1806" s="37">
        <f t="shared" si="28"/>
        <v>1805</v>
      </c>
      <c r="B1806" s="38">
        <v>56291</v>
      </c>
      <c r="C1806" s="38" t="s">
        <v>1430</v>
      </c>
    </row>
    <row r="1807" spans="1:3" x14ac:dyDescent="0.25">
      <c r="A1807" s="37">
        <f t="shared" si="28"/>
        <v>1806</v>
      </c>
      <c r="B1807" s="38">
        <v>562910</v>
      </c>
      <c r="C1807" s="38" t="s">
        <v>1430</v>
      </c>
    </row>
    <row r="1808" spans="1:3" x14ac:dyDescent="0.25">
      <c r="A1808" s="37">
        <f t="shared" si="28"/>
        <v>1807</v>
      </c>
      <c r="B1808" s="38">
        <v>56292</v>
      </c>
      <c r="C1808" s="38" t="s">
        <v>1431</v>
      </c>
    </row>
    <row r="1809" spans="1:3" x14ac:dyDescent="0.25">
      <c r="A1809" s="37">
        <f t="shared" si="28"/>
        <v>1808</v>
      </c>
      <c r="B1809" s="38">
        <v>562920</v>
      </c>
      <c r="C1809" s="38" t="s">
        <v>1431</v>
      </c>
    </row>
    <row r="1810" spans="1:3" x14ac:dyDescent="0.25">
      <c r="A1810" s="37">
        <f t="shared" si="28"/>
        <v>1809</v>
      </c>
      <c r="B1810" s="38">
        <v>56299</v>
      </c>
      <c r="C1810" s="38" t="s">
        <v>1432</v>
      </c>
    </row>
    <row r="1811" spans="1:3" x14ac:dyDescent="0.25">
      <c r="A1811" s="37">
        <f t="shared" si="28"/>
        <v>1810</v>
      </c>
      <c r="B1811" s="38">
        <v>562991</v>
      </c>
      <c r="C1811" s="38" t="s">
        <v>1433</v>
      </c>
    </row>
    <row r="1812" spans="1:3" x14ac:dyDescent="0.25">
      <c r="A1812" s="37">
        <f t="shared" si="28"/>
        <v>1811</v>
      </c>
      <c r="B1812" s="38">
        <v>562998</v>
      </c>
      <c r="C1812" s="38" t="s">
        <v>1434</v>
      </c>
    </row>
    <row r="1813" spans="1:3" x14ac:dyDescent="0.25">
      <c r="A1813" s="37">
        <f t="shared" si="28"/>
        <v>1812</v>
      </c>
      <c r="B1813" s="38">
        <v>61</v>
      </c>
      <c r="C1813" s="38" t="s">
        <v>1435</v>
      </c>
    </row>
    <row r="1814" spans="1:3" x14ac:dyDescent="0.25">
      <c r="A1814" s="37">
        <f t="shared" si="28"/>
        <v>1813</v>
      </c>
      <c r="B1814" s="38">
        <v>611</v>
      </c>
      <c r="C1814" s="38" t="s">
        <v>1435</v>
      </c>
    </row>
    <row r="1815" spans="1:3" x14ac:dyDescent="0.25">
      <c r="A1815" s="37">
        <f t="shared" si="28"/>
        <v>1814</v>
      </c>
      <c r="B1815" s="38">
        <v>6111</v>
      </c>
      <c r="C1815" s="38" t="s">
        <v>1436</v>
      </c>
    </row>
    <row r="1816" spans="1:3" x14ac:dyDescent="0.25">
      <c r="A1816" s="37">
        <f t="shared" si="28"/>
        <v>1815</v>
      </c>
      <c r="B1816" s="38">
        <v>61111</v>
      </c>
      <c r="C1816" s="38" t="s">
        <v>1437</v>
      </c>
    </row>
    <row r="1817" spans="1:3" x14ac:dyDescent="0.25">
      <c r="A1817" s="37">
        <f t="shared" si="28"/>
        <v>1816</v>
      </c>
      <c r="B1817" s="38">
        <v>611110</v>
      </c>
      <c r="C1817" s="38" t="s">
        <v>1437</v>
      </c>
    </row>
    <row r="1818" spans="1:3" x14ac:dyDescent="0.25">
      <c r="A1818" s="37">
        <f t="shared" si="28"/>
        <v>1817</v>
      </c>
      <c r="B1818" s="38">
        <v>6112</v>
      </c>
      <c r="C1818" s="38" t="s">
        <v>1438</v>
      </c>
    </row>
    <row r="1819" spans="1:3" x14ac:dyDescent="0.25">
      <c r="A1819" s="37">
        <f t="shared" si="28"/>
        <v>1818</v>
      </c>
      <c r="B1819" s="38">
        <v>61121</v>
      </c>
      <c r="C1819" s="38" t="s">
        <v>1438</v>
      </c>
    </row>
    <row r="1820" spans="1:3" x14ac:dyDescent="0.25">
      <c r="A1820" s="37">
        <f t="shared" si="28"/>
        <v>1819</v>
      </c>
      <c r="B1820" s="38">
        <v>611210</v>
      </c>
      <c r="C1820" s="38" t="s">
        <v>1439</v>
      </c>
    </row>
    <row r="1821" spans="1:3" x14ac:dyDescent="0.25">
      <c r="A1821" s="37">
        <f t="shared" si="28"/>
        <v>1820</v>
      </c>
      <c r="B1821" s="38">
        <v>6113</v>
      </c>
      <c r="C1821" s="38" t="s">
        <v>1440</v>
      </c>
    </row>
    <row r="1822" spans="1:3" x14ac:dyDescent="0.25">
      <c r="A1822" s="37">
        <f t="shared" si="28"/>
        <v>1821</v>
      </c>
      <c r="B1822" s="38">
        <v>61131</v>
      </c>
      <c r="C1822" s="38" t="s">
        <v>1440</v>
      </c>
    </row>
    <row r="1823" spans="1:3" x14ac:dyDescent="0.25">
      <c r="A1823" s="37">
        <f t="shared" si="28"/>
        <v>1822</v>
      </c>
      <c r="B1823" s="38">
        <v>611310</v>
      </c>
      <c r="C1823" s="38" t="s">
        <v>1441</v>
      </c>
    </row>
    <row r="1824" spans="1:3" x14ac:dyDescent="0.25">
      <c r="A1824" s="37">
        <f t="shared" si="28"/>
        <v>1823</v>
      </c>
      <c r="B1824" s="38">
        <v>6114</v>
      </c>
      <c r="C1824" s="38" t="s">
        <v>1442</v>
      </c>
    </row>
    <row r="1825" spans="1:3" x14ac:dyDescent="0.25">
      <c r="A1825" s="37">
        <f t="shared" si="28"/>
        <v>1824</v>
      </c>
      <c r="B1825" s="38">
        <v>61141</v>
      </c>
      <c r="C1825" s="38" t="s">
        <v>1443</v>
      </c>
    </row>
    <row r="1826" spans="1:3" x14ac:dyDescent="0.25">
      <c r="A1826" s="37">
        <f t="shared" si="28"/>
        <v>1825</v>
      </c>
      <c r="B1826" s="38">
        <v>611410</v>
      </c>
      <c r="C1826" s="38" t="s">
        <v>1444</v>
      </c>
    </row>
    <row r="1827" spans="1:3" x14ac:dyDescent="0.25">
      <c r="A1827" s="37">
        <f t="shared" si="28"/>
        <v>1826</v>
      </c>
      <c r="B1827" s="38">
        <v>61142</v>
      </c>
      <c r="C1827" s="38" t="s">
        <v>1445</v>
      </c>
    </row>
    <row r="1828" spans="1:3" x14ac:dyDescent="0.25">
      <c r="A1828" s="37">
        <f t="shared" si="28"/>
        <v>1827</v>
      </c>
      <c r="B1828" s="38">
        <v>611420</v>
      </c>
      <c r="C1828" s="38" t="s">
        <v>1446</v>
      </c>
    </row>
    <row r="1829" spans="1:3" x14ac:dyDescent="0.25">
      <c r="A1829" s="37">
        <f t="shared" si="28"/>
        <v>1828</v>
      </c>
      <c r="B1829" s="38">
        <v>61143</v>
      </c>
      <c r="C1829" s="38" t="s">
        <v>1447</v>
      </c>
    </row>
    <row r="1830" spans="1:3" x14ac:dyDescent="0.25">
      <c r="A1830" s="37">
        <f t="shared" si="28"/>
        <v>1829</v>
      </c>
      <c r="B1830" s="38">
        <v>611430</v>
      </c>
      <c r="C1830" s="38" t="s">
        <v>1448</v>
      </c>
    </row>
    <row r="1831" spans="1:3" x14ac:dyDescent="0.25">
      <c r="A1831" s="37">
        <f t="shared" si="28"/>
        <v>1830</v>
      </c>
      <c r="B1831" s="38">
        <v>6115</v>
      </c>
      <c r="C1831" s="38" t="s">
        <v>1449</v>
      </c>
    </row>
    <row r="1832" spans="1:3" x14ac:dyDescent="0.25">
      <c r="A1832" s="37">
        <f t="shared" si="28"/>
        <v>1831</v>
      </c>
      <c r="B1832" s="38">
        <v>61151</v>
      </c>
      <c r="C1832" s="38" t="s">
        <v>1450</v>
      </c>
    </row>
    <row r="1833" spans="1:3" x14ac:dyDescent="0.25">
      <c r="A1833" s="37">
        <f t="shared" si="28"/>
        <v>1832</v>
      </c>
      <c r="B1833" s="38">
        <v>611511</v>
      </c>
      <c r="C1833" s="38" t="s">
        <v>1451</v>
      </c>
    </row>
    <row r="1834" spans="1:3" x14ac:dyDescent="0.25">
      <c r="A1834" s="37">
        <f t="shared" si="28"/>
        <v>1833</v>
      </c>
      <c r="B1834" s="38">
        <v>611512</v>
      </c>
      <c r="C1834" s="38" t="s">
        <v>1452</v>
      </c>
    </row>
    <row r="1835" spans="1:3" x14ac:dyDescent="0.25">
      <c r="A1835" s="37">
        <f t="shared" si="28"/>
        <v>1834</v>
      </c>
      <c r="B1835" s="38">
        <v>611513</v>
      </c>
      <c r="C1835" s="38" t="s">
        <v>1453</v>
      </c>
    </row>
    <row r="1836" spans="1:3" x14ac:dyDescent="0.25">
      <c r="A1836" s="37">
        <f t="shared" si="28"/>
        <v>1835</v>
      </c>
      <c r="B1836" s="38">
        <v>611519</v>
      </c>
      <c r="C1836" s="38" t="s">
        <v>1454</v>
      </c>
    </row>
    <row r="1837" spans="1:3" x14ac:dyDescent="0.25">
      <c r="A1837" s="37">
        <f t="shared" si="28"/>
        <v>1836</v>
      </c>
      <c r="B1837" s="38">
        <v>6116</v>
      </c>
      <c r="C1837" s="38" t="s">
        <v>1455</v>
      </c>
    </row>
    <row r="1838" spans="1:3" x14ac:dyDescent="0.25">
      <c r="A1838" s="37">
        <f t="shared" si="28"/>
        <v>1837</v>
      </c>
      <c r="B1838" s="38">
        <v>61161</v>
      </c>
      <c r="C1838" s="38" t="s">
        <v>1456</v>
      </c>
    </row>
    <row r="1839" spans="1:3" x14ac:dyDescent="0.25">
      <c r="A1839" s="37">
        <f t="shared" si="28"/>
        <v>1838</v>
      </c>
      <c r="B1839" s="38">
        <v>611610</v>
      </c>
      <c r="C1839" s="38" t="s">
        <v>1457</v>
      </c>
    </row>
    <row r="1840" spans="1:3" x14ac:dyDescent="0.25">
      <c r="A1840" s="37">
        <f t="shared" si="28"/>
        <v>1839</v>
      </c>
      <c r="B1840" s="38">
        <v>61162</v>
      </c>
      <c r="C1840" s="38" t="s">
        <v>1458</v>
      </c>
    </row>
    <row r="1841" spans="1:3" x14ac:dyDescent="0.25">
      <c r="A1841" s="37">
        <f t="shared" si="28"/>
        <v>1840</v>
      </c>
      <c r="B1841" s="38">
        <v>611620</v>
      </c>
      <c r="C1841" s="38" t="s">
        <v>1459</v>
      </c>
    </row>
    <row r="1842" spans="1:3" x14ac:dyDescent="0.25">
      <c r="A1842" s="37">
        <f t="shared" si="28"/>
        <v>1841</v>
      </c>
      <c r="B1842" s="38">
        <v>61163</v>
      </c>
      <c r="C1842" s="38" t="s">
        <v>1460</v>
      </c>
    </row>
    <row r="1843" spans="1:3" x14ac:dyDescent="0.25">
      <c r="A1843" s="37">
        <f t="shared" si="28"/>
        <v>1842</v>
      </c>
      <c r="B1843" s="38">
        <v>611630</v>
      </c>
      <c r="C1843" s="38" t="s">
        <v>1461</v>
      </c>
    </row>
    <row r="1844" spans="1:3" x14ac:dyDescent="0.25">
      <c r="A1844" s="37">
        <f t="shared" si="28"/>
        <v>1843</v>
      </c>
      <c r="B1844" s="38">
        <v>61169</v>
      </c>
      <c r="C1844" s="38" t="s">
        <v>1462</v>
      </c>
    </row>
    <row r="1845" spans="1:3" x14ac:dyDescent="0.25">
      <c r="A1845" s="37">
        <f t="shared" si="28"/>
        <v>1844</v>
      </c>
      <c r="B1845" s="38">
        <v>611691</v>
      </c>
      <c r="C1845" s="38" t="s">
        <v>1463</v>
      </c>
    </row>
    <row r="1846" spans="1:3" x14ac:dyDescent="0.25">
      <c r="A1846" s="37">
        <f t="shared" si="28"/>
        <v>1845</v>
      </c>
      <c r="B1846" s="38">
        <v>611692</v>
      </c>
      <c r="C1846" s="38" t="s">
        <v>1464</v>
      </c>
    </row>
    <row r="1847" spans="1:3" x14ac:dyDescent="0.25">
      <c r="A1847" s="37">
        <f t="shared" si="28"/>
        <v>1846</v>
      </c>
      <c r="B1847" s="38">
        <v>611699</v>
      </c>
      <c r="C1847" s="38" t="s">
        <v>1465</v>
      </c>
    </row>
    <row r="1848" spans="1:3" x14ac:dyDescent="0.25">
      <c r="A1848" s="37">
        <f t="shared" si="28"/>
        <v>1847</v>
      </c>
      <c r="B1848" s="38">
        <v>6117</v>
      </c>
      <c r="C1848" s="38" t="s">
        <v>1466</v>
      </c>
    </row>
    <row r="1849" spans="1:3" x14ac:dyDescent="0.25">
      <c r="A1849" s="37">
        <f t="shared" si="28"/>
        <v>1848</v>
      </c>
      <c r="B1849" s="38">
        <v>61171</v>
      </c>
      <c r="C1849" s="38" t="s">
        <v>1466</v>
      </c>
    </row>
    <row r="1850" spans="1:3" x14ac:dyDescent="0.25">
      <c r="A1850" s="37">
        <f t="shared" si="28"/>
        <v>1849</v>
      </c>
      <c r="B1850" s="38">
        <v>611710</v>
      </c>
      <c r="C1850" s="38" t="s">
        <v>1466</v>
      </c>
    </row>
    <row r="1851" spans="1:3" x14ac:dyDescent="0.25">
      <c r="A1851" s="37">
        <f t="shared" si="28"/>
        <v>1850</v>
      </c>
      <c r="B1851" s="38">
        <v>62</v>
      </c>
      <c r="C1851" s="38" t="s">
        <v>1467</v>
      </c>
    </row>
    <row r="1852" spans="1:3" x14ac:dyDescent="0.25">
      <c r="A1852" s="37">
        <f t="shared" si="28"/>
        <v>1851</v>
      </c>
      <c r="B1852" s="38">
        <v>621</v>
      </c>
      <c r="C1852" s="38" t="s">
        <v>1468</v>
      </c>
    </row>
    <row r="1853" spans="1:3" x14ac:dyDescent="0.25">
      <c r="A1853" s="37">
        <f t="shared" si="28"/>
        <v>1852</v>
      </c>
      <c r="B1853" s="38">
        <v>6211</v>
      </c>
      <c r="C1853" s="38" t="s">
        <v>1469</v>
      </c>
    </row>
    <row r="1854" spans="1:3" x14ac:dyDescent="0.25">
      <c r="A1854" s="37">
        <f t="shared" si="28"/>
        <v>1853</v>
      </c>
      <c r="B1854" s="38">
        <v>62111</v>
      </c>
      <c r="C1854" s="38" t="s">
        <v>1469</v>
      </c>
    </row>
    <row r="1855" spans="1:3" x14ac:dyDescent="0.25">
      <c r="A1855" s="37">
        <f t="shared" si="28"/>
        <v>1854</v>
      </c>
      <c r="B1855" s="38">
        <v>621111</v>
      </c>
      <c r="C1855" s="38" t="s">
        <v>1470</v>
      </c>
    </row>
    <row r="1856" spans="1:3" x14ac:dyDescent="0.25">
      <c r="A1856" s="37">
        <f t="shared" si="28"/>
        <v>1855</v>
      </c>
      <c r="B1856" s="38">
        <v>621112</v>
      </c>
      <c r="C1856" s="38" t="s">
        <v>1471</v>
      </c>
    </row>
    <row r="1857" spans="1:3" x14ac:dyDescent="0.25">
      <c r="A1857" s="37">
        <f t="shared" si="28"/>
        <v>1856</v>
      </c>
      <c r="B1857" s="38">
        <v>6212</v>
      </c>
      <c r="C1857" s="38" t="s">
        <v>1472</v>
      </c>
    </row>
    <row r="1858" spans="1:3" x14ac:dyDescent="0.25">
      <c r="A1858" s="37">
        <f t="shared" si="28"/>
        <v>1857</v>
      </c>
      <c r="B1858" s="38">
        <v>62121</v>
      </c>
      <c r="C1858" s="38" t="s">
        <v>1472</v>
      </c>
    </row>
    <row r="1859" spans="1:3" x14ac:dyDescent="0.25">
      <c r="A1859" s="37">
        <f t="shared" si="28"/>
        <v>1858</v>
      </c>
      <c r="B1859" s="38">
        <v>621210</v>
      </c>
      <c r="C1859" s="38" t="s">
        <v>1473</v>
      </c>
    </row>
    <row r="1860" spans="1:3" x14ac:dyDescent="0.25">
      <c r="A1860" s="37">
        <f t="shared" ref="A1860:A1923" si="29">A1859+1</f>
        <v>1859</v>
      </c>
      <c r="B1860" s="38">
        <v>6213</v>
      </c>
      <c r="C1860" s="38" t="s">
        <v>1474</v>
      </c>
    </row>
    <row r="1861" spans="1:3" x14ac:dyDescent="0.25">
      <c r="A1861" s="37">
        <f t="shared" si="29"/>
        <v>1860</v>
      </c>
      <c r="B1861" s="38">
        <v>62131</v>
      </c>
      <c r="C1861" s="38" t="s">
        <v>1475</v>
      </c>
    </row>
    <row r="1862" spans="1:3" x14ac:dyDescent="0.25">
      <c r="A1862" s="37">
        <f t="shared" si="29"/>
        <v>1861</v>
      </c>
      <c r="B1862" s="38">
        <v>621310</v>
      </c>
      <c r="C1862" s="38" t="s">
        <v>1476</v>
      </c>
    </row>
    <row r="1863" spans="1:3" x14ac:dyDescent="0.25">
      <c r="A1863" s="37">
        <f t="shared" si="29"/>
        <v>1862</v>
      </c>
      <c r="B1863" s="38">
        <v>62132</v>
      </c>
      <c r="C1863" s="38" t="s">
        <v>1477</v>
      </c>
    </row>
    <row r="1864" spans="1:3" x14ac:dyDescent="0.25">
      <c r="A1864" s="37">
        <f t="shared" si="29"/>
        <v>1863</v>
      </c>
      <c r="B1864" s="38">
        <v>621320</v>
      </c>
      <c r="C1864" s="38" t="s">
        <v>1477</v>
      </c>
    </row>
    <row r="1865" spans="1:3" x14ac:dyDescent="0.25">
      <c r="A1865" s="37">
        <f t="shared" si="29"/>
        <v>1864</v>
      </c>
      <c r="B1865" s="38">
        <v>62133</v>
      </c>
      <c r="C1865" s="38" t="s">
        <v>1478</v>
      </c>
    </row>
    <row r="1866" spans="1:3" x14ac:dyDescent="0.25">
      <c r="A1866" s="37">
        <f t="shared" si="29"/>
        <v>1865</v>
      </c>
      <c r="B1866" s="38">
        <v>621330</v>
      </c>
      <c r="C1866" s="38" t="s">
        <v>1479</v>
      </c>
    </row>
    <row r="1867" spans="1:3" x14ac:dyDescent="0.25">
      <c r="A1867" s="37">
        <f t="shared" si="29"/>
        <v>1866</v>
      </c>
      <c r="B1867" s="38">
        <v>62134</v>
      </c>
      <c r="C1867" s="38" t="s">
        <v>1480</v>
      </c>
    </row>
    <row r="1868" spans="1:3" x14ac:dyDescent="0.25">
      <c r="A1868" s="37">
        <f t="shared" si="29"/>
        <v>1867</v>
      </c>
      <c r="B1868" s="38">
        <v>621340</v>
      </c>
      <c r="C1868" s="38" t="s">
        <v>1481</v>
      </c>
    </row>
    <row r="1869" spans="1:3" x14ac:dyDescent="0.25">
      <c r="A1869" s="37">
        <f t="shared" si="29"/>
        <v>1868</v>
      </c>
      <c r="B1869" s="38">
        <v>62139</v>
      </c>
      <c r="C1869" s="38" t="s">
        <v>1482</v>
      </c>
    </row>
    <row r="1870" spans="1:3" x14ac:dyDescent="0.25">
      <c r="A1870" s="37">
        <f t="shared" si="29"/>
        <v>1869</v>
      </c>
      <c r="B1870" s="38">
        <v>621391</v>
      </c>
      <c r="C1870" s="38" t="s">
        <v>1483</v>
      </c>
    </row>
    <row r="1871" spans="1:3" x14ac:dyDescent="0.25">
      <c r="A1871" s="37">
        <f t="shared" si="29"/>
        <v>1870</v>
      </c>
      <c r="B1871" s="38">
        <v>621399</v>
      </c>
      <c r="C1871" s="38" t="s">
        <v>1484</v>
      </c>
    </row>
    <row r="1872" spans="1:3" x14ac:dyDescent="0.25">
      <c r="A1872" s="37">
        <f t="shared" si="29"/>
        <v>1871</v>
      </c>
      <c r="B1872" s="38">
        <v>6214</v>
      </c>
      <c r="C1872" s="38" t="s">
        <v>1485</v>
      </c>
    </row>
    <row r="1873" spans="1:3" x14ac:dyDescent="0.25">
      <c r="A1873" s="37">
        <f t="shared" si="29"/>
        <v>1872</v>
      </c>
      <c r="B1873" s="38">
        <v>62141</v>
      </c>
      <c r="C1873" s="38" t="s">
        <v>1486</v>
      </c>
    </row>
    <row r="1874" spans="1:3" x14ac:dyDescent="0.25">
      <c r="A1874" s="37">
        <f t="shared" si="29"/>
        <v>1873</v>
      </c>
      <c r="B1874" s="38">
        <v>621410</v>
      </c>
      <c r="C1874" s="38" t="s">
        <v>1487</v>
      </c>
    </row>
    <row r="1875" spans="1:3" x14ac:dyDescent="0.25">
      <c r="A1875" s="37">
        <f t="shared" si="29"/>
        <v>1874</v>
      </c>
      <c r="B1875" s="38">
        <v>62142</v>
      </c>
      <c r="C1875" s="38" t="s">
        <v>1488</v>
      </c>
    </row>
    <row r="1876" spans="1:3" x14ac:dyDescent="0.25">
      <c r="A1876" s="37">
        <f t="shared" si="29"/>
        <v>1875</v>
      </c>
      <c r="B1876" s="38">
        <v>621420</v>
      </c>
      <c r="C1876" s="38" t="s">
        <v>1489</v>
      </c>
    </row>
    <row r="1877" spans="1:3" x14ac:dyDescent="0.25">
      <c r="A1877" s="37">
        <f t="shared" si="29"/>
        <v>1876</v>
      </c>
      <c r="B1877" s="38">
        <v>62149</v>
      </c>
      <c r="C1877" s="38" t="s">
        <v>1490</v>
      </c>
    </row>
    <row r="1878" spans="1:3" x14ac:dyDescent="0.25">
      <c r="A1878" s="37">
        <f t="shared" si="29"/>
        <v>1877</v>
      </c>
      <c r="B1878" s="38">
        <v>621491</v>
      </c>
      <c r="C1878" s="38" t="s">
        <v>1491</v>
      </c>
    </row>
    <row r="1879" spans="1:3" x14ac:dyDescent="0.25">
      <c r="A1879" s="37">
        <f t="shared" si="29"/>
        <v>1878</v>
      </c>
      <c r="B1879" s="38">
        <v>621492</v>
      </c>
      <c r="C1879" s="38" t="s">
        <v>1492</v>
      </c>
    </row>
    <row r="1880" spans="1:3" x14ac:dyDescent="0.25">
      <c r="A1880" s="37">
        <f t="shared" si="29"/>
        <v>1879</v>
      </c>
      <c r="B1880" s="38">
        <v>621493</v>
      </c>
      <c r="C1880" s="38" t="s">
        <v>1493</v>
      </c>
    </row>
    <row r="1881" spans="1:3" x14ac:dyDescent="0.25">
      <c r="A1881" s="37">
        <f t="shared" si="29"/>
        <v>1880</v>
      </c>
      <c r="B1881" s="38">
        <v>621498</v>
      </c>
      <c r="C1881" s="38" t="s">
        <v>1494</v>
      </c>
    </row>
    <row r="1882" spans="1:3" x14ac:dyDescent="0.25">
      <c r="A1882" s="37">
        <f t="shared" si="29"/>
        <v>1881</v>
      </c>
      <c r="B1882" s="38">
        <v>6215</v>
      </c>
      <c r="C1882" s="38" t="s">
        <v>1495</v>
      </c>
    </row>
    <row r="1883" spans="1:3" x14ac:dyDescent="0.25">
      <c r="A1883" s="37">
        <f t="shared" si="29"/>
        <v>1882</v>
      </c>
      <c r="B1883" s="38">
        <v>62151</v>
      </c>
      <c r="C1883" s="38" t="s">
        <v>1495</v>
      </c>
    </row>
    <row r="1884" spans="1:3" x14ac:dyDescent="0.25">
      <c r="A1884" s="37">
        <f t="shared" si="29"/>
        <v>1883</v>
      </c>
      <c r="B1884" s="38">
        <v>621511</v>
      </c>
      <c r="C1884" s="38" t="s">
        <v>1496</v>
      </c>
    </row>
    <row r="1885" spans="1:3" x14ac:dyDescent="0.25">
      <c r="A1885" s="37">
        <f t="shared" si="29"/>
        <v>1884</v>
      </c>
      <c r="B1885" s="38">
        <v>621512</v>
      </c>
      <c r="C1885" s="38" t="s">
        <v>1497</v>
      </c>
    </row>
    <row r="1886" spans="1:3" x14ac:dyDescent="0.25">
      <c r="A1886" s="37">
        <f t="shared" si="29"/>
        <v>1885</v>
      </c>
      <c r="B1886" s="38">
        <v>6216</v>
      </c>
      <c r="C1886" s="38" t="s">
        <v>1498</v>
      </c>
    </row>
    <row r="1887" spans="1:3" x14ac:dyDescent="0.25">
      <c r="A1887" s="37">
        <f t="shared" si="29"/>
        <v>1886</v>
      </c>
      <c r="B1887" s="38">
        <v>62161</v>
      </c>
      <c r="C1887" s="38" t="s">
        <v>1498</v>
      </c>
    </row>
    <row r="1888" spans="1:3" x14ac:dyDescent="0.25">
      <c r="A1888" s="37">
        <f t="shared" si="29"/>
        <v>1887</v>
      </c>
      <c r="B1888" s="38">
        <v>621610</v>
      </c>
      <c r="C1888" s="38" t="s">
        <v>1498</v>
      </c>
    </row>
    <row r="1889" spans="1:3" x14ac:dyDescent="0.25">
      <c r="A1889" s="37">
        <f t="shared" si="29"/>
        <v>1888</v>
      </c>
      <c r="B1889" s="38">
        <v>6219</v>
      </c>
      <c r="C1889" s="38" t="s">
        <v>1499</v>
      </c>
    </row>
    <row r="1890" spans="1:3" x14ac:dyDescent="0.25">
      <c r="A1890" s="37">
        <f t="shared" si="29"/>
        <v>1889</v>
      </c>
      <c r="B1890" s="38">
        <v>62191</v>
      </c>
      <c r="C1890" s="38" t="s">
        <v>1500</v>
      </c>
    </row>
    <row r="1891" spans="1:3" x14ac:dyDescent="0.25">
      <c r="A1891" s="37">
        <f t="shared" si="29"/>
        <v>1890</v>
      </c>
      <c r="B1891" s="38">
        <v>621910</v>
      </c>
      <c r="C1891" s="38" t="s">
        <v>1501</v>
      </c>
    </row>
    <row r="1892" spans="1:3" x14ac:dyDescent="0.25">
      <c r="A1892" s="37">
        <f t="shared" si="29"/>
        <v>1891</v>
      </c>
      <c r="B1892" s="38">
        <v>62199</v>
      </c>
      <c r="C1892" s="38" t="s">
        <v>1502</v>
      </c>
    </row>
    <row r="1893" spans="1:3" x14ac:dyDescent="0.25">
      <c r="A1893" s="37">
        <f t="shared" si="29"/>
        <v>1892</v>
      </c>
      <c r="B1893" s="38">
        <v>621991</v>
      </c>
      <c r="C1893" s="38" t="s">
        <v>1503</v>
      </c>
    </row>
    <row r="1894" spans="1:3" x14ac:dyDescent="0.25">
      <c r="A1894" s="37">
        <f t="shared" si="29"/>
        <v>1893</v>
      </c>
      <c r="B1894" s="38">
        <v>621999</v>
      </c>
      <c r="C1894" s="38" t="s">
        <v>1504</v>
      </c>
    </row>
    <row r="1895" spans="1:3" x14ac:dyDescent="0.25">
      <c r="A1895" s="37">
        <f t="shared" si="29"/>
        <v>1894</v>
      </c>
      <c r="B1895" s="38">
        <v>622</v>
      </c>
      <c r="C1895" s="38" t="s">
        <v>1505</v>
      </c>
    </row>
    <row r="1896" spans="1:3" x14ac:dyDescent="0.25">
      <c r="A1896" s="37">
        <f t="shared" si="29"/>
        <v>1895</v>
      </c>
      <c r="B1896" s="38">
        <v>6221</v>
      </c>
      <c r="C1896" s="38" t="s">
        <v>1506</v>
      </c>
    </row>
    <row r="1897" spans="1:3" x14ac:dyDescent="0.25">
      <c r="A1897" s="37">
        <f t="shared" si="29"/>
        <v>1896</v>
      </c>
      <c r="B1897" s="38">
        <v>62211</v>
      </c>
      <c r="C1897" s="38" t="s">
        <v>1506</v>
      </c>
    </row>
    <row r="1898" spans="1:3" x14ac:dyDescent="0.25">
      <c r="A1898" s="37">
        <f t="shared" si="29"/>
        <v>1897</v>
      </c>
      <c r="B1898" s="38">
        <v>622110</v>
      </c>
      <c r="C1898" s="38" t="s">
        <v>1507</v>
      </c>
    </row>
    <row r="1899" spans="1:3" x14ac:dyDescent="0.25">
      <c r="A1899" s="37">
        <f t="shared" si="29"/>
        <v>1898</v>
      </c>
      <c r="B1899" s="38">
        <v>6222</v>
      </c>
      <c r="C1899" s="38" t="s">
        <v>1508</v>
      </c>
    </row>
    <row r="1900" spans="1:3" x14ac:dyDescent="0.25">
      <c r="A1900" s="37">
        <f t="shared" si="29"/>
        <v>1899</v>
      </c>
      <c r="B1900" s="38">
        <v>62221</v>
      </c>
      <c r="C1900" s="38" t="s">
        <v>1508</v>
      </c>
    </row>
    <row r="1901" spans="1:3" x14ac:dyDescent="0.25">
      <c r="A1901" s="37">
        <f t="shared" si="29"/>
        <v>1900</v>
      </c>
      <c r="B1901" s="38">
        <v>622210</v>
      </c>
      <c r="C1901" s="38" t="s">
        <v>1509</v>
      </c>
    </row>
    <row r="1902" spans="1:3" x14ac:dyDescent="0.25">
      <c r="A1902" s="37">
        <f t="shared" si="29"/>
        <v>1901</v>
      </c>
      <c r="B1902" s="38">
        <v>6223</v>
      </c>
      <c r="C1902" s="38" t="s">
        <v>1510</v>
      </c>
    </row>
    <row r="1903" spans="1:3" x14ac:dyDescent="0.25">
      <c r="A1903" s="37">
        <f t="shared" si="29"/>
        <v>1902</v>
      </c>
      <c r="B1903" s="38">
        <v>62231</v>
      </c>
      <c r="C1903" s="38" t="s">
        <v>1510</v>
      </c>
    </row>
    <row r="1904" spans="1:3" x14ac:dyDescent="0.25">
      <c r="A1904" s="37">
        <f t="shared" si="29"/>
        <v>1903</v>
      </c>
      <c r="B1904" s="38">
        <v>622310</v>
      </c>
      <c r="C1904" s="38" t="s">
        <v>1511</v>
      </c>
    </row>
    <row r="1905" spans="1:3" x14ac:dyDescent="0.25">
      <c r="A1905" s="37">
        <f t="shared" si="29"/>
        <v>1904</v>
      </c>
      <c r="B1905" s="38">
        <v>623</v>
      </c>
      <c r="C1905" s="38" t="s">
        <v>1512</v>
      </c>
    </row>
    <row r="1906" spans="1:3" x14ac:dyDescent="0.25">
      <c r="A1906" s="37">
        <f t="shared" si="29"/>
        <v>1905</v>
      </c>
      <c r="B1906" s="38">
        <v>6231</v>
      </c>
      <c r="C1906" s="38" t="s">
        <v>1513</v>
      </c>
    </row>
    <row r="1907" spans="1:3" x14ac:dyDescent="0.25">
      <c r="A1907" s="37">
        <f t="shared" si="29"/>
        <v>1906</v>
      </c>
      <c r="B1907" s="38">
        <v>62311</v>
      </c>
      <c r="C1907" s="38" t="s">
        <v>1513</v>
      </c>
    </row>
    <row r="1908" spans="1:3" x14ac:dyDescent="0.25">
      <c r="A1908" s="37">
        <f t="shared" si="29"/>
        <v>1907</v>
      </c>
      <c r="B1908" s="38">
        <v>623110</v>
      </c>
      <c r="C1908" s="38" t="s">
        <v>1514</v>
      </c>
    </row>
    <row r="1909" spans="1:3" ht="25.5" x14ac:dyDescent="0.25">
      <c r="A1909" s="37">
        <f t="shared" si="29"/>
        <v>1908</v>
      </c>
      <c r="B1909" s="38">
        <v>6232</v>
      </c>
      <c r="C1909" s="38" t="s">
        <v>1515</v>
      </c>
    </row>
    <row r="1910" spans="1:3" x14ac:dyDescent="0.25">
      <c r="A1910" s="37">
        <f t="shared" si="29"/>
        <v>1909</v>
      </c>
      <c r="B1910" s="38">
        <v>62321</v>
      </c>
      <c r="C1910" s="38" t="s">
        <v>1516</v>
      </c>
    </row>
    <row r="1911" spans="1:3" x14ac:dyDescent="0.25">
      <c r="A1911" s="37">
        <f t="shared" si="29"/>
        <v>1910</v>
      </c>
      <c r="B1911" s="38">
        <v>623210</v>
      </c>
      <c r="C1911" s="38" t="s">
        <v>1517</v>
      </c>
    </row>
    <row r="1912" spans="1:3" x14ac:dyDescent="0.25">
      <c r="A1912" s="37">
        <f t="shared" si="29"/>
        <v>1911</v>
      </c>
      <c r="B1912" s="38">
        <v>62322</v>
      </c>
      <c r="C1912" s="38" t="s">
        <v>1518</v>
      </c>
    </row>
    <row r="1913" spans="1:3" x14ac:dyDescent="0.25">
      <c r="A1913" s="37">
        <f t="shared" si="29"/>
        <v>1912</v>
      </c>
      <c r="B1913" s="38">
        <v>623220</v>
      </c>
      <c r="C1913" s="38" t="s">
        <v>1519</v>
      </c>
    </row>
    <row r="1914" spans="1:3" ht="25.5" x14ac:dyDescent="0.25">
      <c r="A1914" s="37">
        <f t="shared" si="29"/>
        <v>1913</v>
      </c>
      <c r="B1914" s="38">
        <v>6233</v>
      </c>
      <c r="C1914" s="38" t="s">
        <v>1520</v>
      </c>
    </row>
    <row r="1915" spans="1:3" ht="25.5" x14ac:dyDescent="0.25">
      <c r="A1915" s="37">
        <f t="shared" si="29"/>
        <v>1914</v>
      </c>
      <c r="B1915" s="38">
        <v>62331</v>
      </c>
      <c r="C1915" s="38" t="s">
        <v>1520</v>
      </c>
    </row>
    <row r="1916" spans="1:3" x14ac:dyDescent="0.25">
      <c r="A1916" s="37">
        <f t="shared" si="29"/>
        <v>1915</v>
      </c>
      <c r="B1916" s="38">
        <v>623311</v>
      </c>
      <c r="C1916" s="38" t="s">
        <v>1521</v>
      </c>
    </row>
    <row r="1917" spans="1:3" x14ac:dyDescent="0.25">
      <c r="A1917" s="37">
        <f t="shared" si="29"/>
        <v>1916</v>
      </c>
      <c r="B1917" s="38">
        <v>623312</v>
      </c>
      <c r="C1917" s="38" t="s">
        <v>1522</v>
      </c>
    </row>
    <row r="1918" spans="1:3" x14ac:dyDescent="0.25">
      <c r="A1918" s="37">
        <f t="shared" si="29"/>
        <v>1917</v>
      </c>
      <c r="B1918" s="38">
        <v>6239</v>
      </c>
      <c r="C1918" s="38" t="s">
        <v>1523</v>
      </c>
    </row>
    <row r="1919" spans="1:3" x14ac:dyDescent="0.25">
      <c r="A1919" s="37">
        <f t="shared" si="29"/>
        <v>1918</v>
      </c>
      <c r="B1919" s="38">
        <v>62399</v>
      </c>
      <c r="C1919" s="38" t="s">
        <v>1523</v>
      </c>
    </row>
    <row r="1920" spans="1:3" x14ac:dyDescent="0.25">
      <c r="A1920" s="37">
        <f t="shared" si="29"/>
        <v>1919</v>
      </c>
      <c r="B1920" s="38">
        <v>623990</v>
      </c>
      <c r="C1920" s="38" t="s">
        <v>1524</v>
      </c>
    </row>
    <row r="1921" spans="1:3" x14ac:dyDescent="0.25">
      <c r="A1921" s="37">
        <f t="shared" si="29"/>
        <v>1920</v>
      </c>
      <c r="B1921" s="38">
        <v>624</v>
      </c>
      <c r="C1921" s="38" t="s">
        <v>1525</v>
      </c>
    </row>
    <row r="1922" spans="1:3" x14ac:dyDescent="0.25">
      <c r="A1922" s="37">
        <f t="shared" si="29"/>
        <v>1921</v>
      </c>
      <c r="B1922" s="38">
        <v>6241</v>
      </c>
      <c r="C1922" s="38" t="s">
        <v>1526</v>
      </c>
    </row>
    <row r="1923" spans="1:3" x14ac:dyDescent="0.25">
      <c r="A1923" s="37">
        <f t="shared" si="29"/>
        <v>1922</v>
      </c>
      <c r="B1923" s="38">
        <v>62411</v>
      </c>
      <c r="C1923" s="38" t="s">
        <v>1527</v>
      </c>
    </row>
    <row r="1924" spans="1:3" x14ac:dyDescent="0.25">
      <c r="A1924" s="37">
        <f t="shared" ref="A1924:A1987" si="30">A1923+1</f>
        <v>1923</v>
      </c>
      <c r="B1924" s="38">
        <v>624110</v>
      </c>
      <c r="C1924" s="38" t="s">
        <v>1528</v>
      </c>
    </row>
    <row r="1925" spans="1:3" x14ac:dyDescent="0.25">
      <c r="A1925" s="37">
        <f t="shared" si="30"/>
        <v>1924</v>
      </c>
      <c r="B1925" s="38">
        <v>62412</v>
      </c>
      <c r="C1925" s="38" t="s">
        <v>1529</v>
      </c>
    </row>
    <row r="1926" spans="1:3" x14ac:dyDescent="0.25">
      <c r="A1926" s="37">
        <f t="shared" si="30"/>
        <v>1925</v>
      </c>
      <c r="B1926" s="38">
        <v>624120</v>
      </c>
      <c r="C1926" s="38" t="s">
        <v>1530</v>
      </c>
    </row>
    <row r="1927" spans="1:3" x14ac:dyDescent="0.25">
      <c r="A1927" s="37">
        <f t="shared" si="30"/>
        <v>1926</v>
      </c>
      <c r="B1927" s="38">
        <v>62419</v>
      </c>
      <c r="C1927" s="38" t="s">
        <v>1531</v>
      </c>
    </row>
    <row r="1928" spans="1:3" x14ac:dyDescent="0.25">
      <c r="A1928" s="37">
        <f t="shared" si="30"/>
        <v>1927</v>
      </c>
      <c r="B1928" s="38">
        <v>624190</v>
      </c>
      <c r="C1928" s="38" t="s">
        <v>1532</v>
      </c>
    </row>
    <row r="1929" spans="1:3" x14ac:dyDescent="0.25">
      <c r="A1929" s="37">
        <f t="shared" si="30"/>
        <v>1928</v>
      </c>
      <c r="B1929" s="38">
        <v>6242</v>
      </c>
      <c r="C1929" s="38" t="s">
        <v>1533</v>
      </c>
    </row>
    <row r="1930" spans="1:3" x14ac:dyDescent="0.25">
      <c r="A1930" s="37">
        <f t="shared" si="30"/>
        <v>1929</v>
      </c>
      <c r="B1930" s="38">
        <v>62421</v>
      </c>
      <c r="C1930" s="38" t="s">
        <v>1534</v>
      </c>
    </row>
    <row r="1931" spans="1:3" x14ac:dyDescent="0.25">
      <c r="A1931" s="37">
        <f t="shared" si="30"/>
        <v>1930</v>
      </c>
      <c r="B1931" s="38">
        <v>624210</v>
      </c>
      <c r="C1931" s="38" t="s">
        <v>1535</v>
      </c>
    </row>
    <row r="1932" spans="1:3" x14ac:dyDescent="0.25">
      <c r="A1932" s="37">
        <f t="shared" si="30"/>
        <v>1931</v>
      </c>
      <c r="B1932" s="38">
        <v>62422</v>
      </c>
      <c r="C1932" s="38" t="s">
        <v>1536</v>
      </c>
    </row>
    <row r="1933" spans="1:3" x14ac:dyDescent="0.25">
      <c r="A1933" s="37">
        <f t="shared" si="30"/>
        <v>1932</v>
      </c>
      <c r="B1933" s="38">
        <v>624221</v>
      </c>
      <c r="C1933" s="38" t="s">
        <v>1537</v>
      </c>
    </row>
    <row r="1934" spans="1:3" x14ac:dyDescent="0.25">
      <c r="A1934" s="37">
        <f t="shared" si="30"/>
        <v>1933</v>
      </c>
      <c r="B1934" s="38">
        <v>624229</v>
      </c>
      <c r="C1934" s="38" t="s">
        <v>1538</v>
      </c>
    </row>
    <row r="1935" spans="1:3" x14ac:dyDescent="0.25">
      <c r="A1935" s="37">
        <f t="shared" si="30"/>
        <v>1934</v>
      </c>
      <c r="B1935" s="38">
        <v>62423</v>
      </c>
      <c r="C1935" s="38" t="s">
        <v>1539</v>
      </c>
    </row>
    <row r="1936" spans="1:3" x14ac:dyDescent="0.25">
      <c r="A1936" s="37">
        <f t="shared" si="30"/>
        <v>1935</v>
      </c>
      <c r="B1936" s="38">
        <v>624230</v>
      </c>
      <c r="C1936" s="38" t="s">
        <v>1540</v>
      </c>
    </row>
    <row r="1937" spans="1:3" x14ac:dyDescent="0.25">
      <c r="A1937" s="37">
        <f t="shared" si="30"/>
        <v>1936</v>
      </c>
      <c r="B1937" s="38">
        <v>6243</v>
      </c>
      <c r="C1937" s="38" t="s">
        <v>1541</v>
      </c>
    </row>
    <row r="1938" spans="1:3" x14ac:dyDescent="0.25">
      <c r="A1938" s="37">
        <f t="shared" si="30"/>
        <v>1937</v>
      </c>
      <c r="B1938" s="38">
        <v>62431</v>
      </c>
      <c r="C1938" s="38" t="s">
        <v>1541</v>
      </c>
    </row>
    <row r="1939" spans="1:3" x14ac:dyDescent="0.25">
      <c r="A1939" s="37">
        <f t="shared" si="30"/>
        <v>1938</v>
      </c>
      <c r="B1939" s="38">
        <v>624310</v>
      </c>
      <c r="C1939" s="38" t="s">
        <v>1542</v>
      </c>
    </row>
    <row r="1940" spans="1:3" x14ac:dyDescent="0.25">
      <c r="A1940" s="37">
        <f t="shared" si="30"/>
        <v>1939</v>
      </c>
      <c r="B1940" s="38">
        <v>6244</v>
      </c>
      <c r="C1940" s="38" t="s">
        <v>1543</v>
      </c>
    </row>
    <row r="1941" spans="1:3" x14ac:dyDescent="0.25">
      <c r="A1941" s="37">
        <f t="shared" si="30"/>
        <v>1940</v>
      </c>
      <c r="B1941" s="38">
        <v>62441</v>
      </c>
      <c r="C1941" s="38" t="s">
        <v>1543</v>
      </c>
    </row>
    <row r="1942" spans="1:3" x14ac:dyDescent="0.25">
      <c r="A1942" s="37">
        <f t="shared" si="30"/>
        <v>1941</v>
      </c>
      <c r="B1942" s="38">
        <v>624410</v>
      </c>
      <c r="C1942" s="38" t="s">
        <v>1544</v>
      </c>
    </row>
    <row r="1943" spans="1:3" x14ac:dyDescent="0.25">
      <c r="A1943" s="37">
        <f t="shared" si="30"/>
        <v>1942</v>
      </c>
      <c r="B1943" s="38">
        <v>71</v>
      </c>
      <c r="C1943" s="38" t="s">
        <v>1545</v>
      </c>
    </row>
    <row r="1944" spans="1:3" x14ac:dyDescent="0.25">
      <c r="A1944" s="37">
        <f t="shared" si="30"/>
        <v>1943</v>
      </c>
      <c r="B1944" s="38">
        <v>711</v>
      </c>
      <c r="C1944" s="38" t="s">
        <v>1546</v>
      </c>
    </row>
    <row r="1945" spans="1:3" x14ac:dyDescent="0.25">
      <c r="A1945" s="37">
        <f t="shared" si="30"/>
        <v>1944</v>
      </c>
      <c r="B1945" s="38">
        <v>7111</v>
      </c>
      <c r="C1945" s="38" t="s">
        <v>1547</v>
      </c>
    </row>
    <row r="1946" spans="1:3" x14ac:dyDescent="0.25">
      <c r="A1946" s="37">
        <f t="shared" si="30"/>
        <v>1945</v>
      </c>
      <c r="B1946" s="38">
        <v>71111</v>
      </c>
      <c r="C1946" s="38" t="s">
        <v>1548</v>
      </c>
    </row>
    <row r="1947" spans="1:3" x14ac:dyDescent="0.25">
      <c r="A1947" s="37">
        <f t="shared" si="30"/>
        <v>1946</v>
      </c>
      <c r="B1947" s="38">
        <v>711110</v>
      </c>
      <c r="C1947" s="38" t="s">
        <v>1549</v>
      </c>
    </row>
    <row r="1948" spans="1:3" x14ac:dyDescent="0.25">
      <c r="A1948" s="37">
        <f t="shared" si="30"/>
        <v>1947</v>
      </c>
      <c r="B1948" s="38">
        <v>71112</v>
      </c>
      <c r="C1948" s="38" t="s">
        <v>1550</v>
      </c>
    </row>
    <row r="1949" spans="1:3" x14ac:dyDescent="0.25">
      <c r="A1949" s="37">
        <f t="shared" si="30"/>
        <v>1948</v>
      </c>
      <c r="B1949" s="38">
        <v>711120</v>
      </c>
      <c r="C1949" s="38" t="s">
        <v>1551</v>
      </c>
    </row>
    <row r="1950" spans="1:3" x14ac:dyDescent="0.25">
      <c r="A1950" s="37">
        <f t="shared" si="30"/>
        <v>1949</v>
      </c>
      <c r="B1950" s="38">
        <v>71113</v>
      </c>
      <c r="C1950" s="38" t="s">
        <v>1552</v>
      </c>
    </row>
    <row r="1951" spans="1:3" x14ac:dyDescent="0.25">
      <c r="A1951" s="37">
        <f t="shared" si="30"/>
        <v>1950</v>
      </c>
      <c r="B1951" s="38">
        <v>711130</v>
      </c>
      <c r="C1951" s="38" t="s">
        <v>1553</v>
      </c>
    </row>
    <row r="1952" spans="1:3" x14ac:dyDescent="0.25">
      <c r="A1952" s="37">
        <f t="shared" si="30"/>
        <v>1951</v>
      </c>
      <c r="B1952" s="38">
        <v>71119</v>
      </c>
      <c r="C1952" s="38" t="s">
        <v>1554</v>
      </c>
    </row>
    <row r="1953" spans="1:3" x14ac:dyDescent="0.25">
      <c r="A1953" s="37">
        <f t="shared" si="30"/>
        <v>1952</v>
      </c>
      <c r="B1953" s="38">
        <v>711190</v>
      </c>
      <c r="C1953" s="38" t="s">
        <v>1555</v>
      </c>
    </row>
    <row r="1954" spans="1:3" x14ac:dyDescent="0.25">
      <c r="A1954" s="37">
        <f t="shared" si="30"/>
        <v>1953</v>
      </c>
      <c r="B1954" s="38">
        <v>7112</v>
      </c>
      <c r="C1954" s="38" t="s">
        <v>1556</v>
      </c>
    </row>
    <row r="1955" spans="1:3" x14ac:dyDescent="0.25">
      <c r="A1955" s="37">
        <f t="shared" si="30"/>
        <v>1954</v>
      </c>
      <c r="B1955" s="38">
        <v>71121</v>
      </c>
      <c r="C1955" s="38" t="s">
        <v>1556</v>
      </c>
    </row>
    <row r="1956" spans="1:3" x14ac:dyDescent="0.25">
      <c r="A1956" s="37">
        <f t="shared" si="30"/>
        <v>1955</v>
      </c>
      <c r="B1956" s="38">
        <v>711211</v>
      </c>
      <c r="C1956" s="38" t="s">
        <v>1557</v>
      </c>
    </row>
    <row r="1957" spans="1:3" x14ac:dyDescent="0.25">
      <c r="A1957" s="37">
        <f t="shared" si="30"/>
        <v>1956</v>
      </c>
      <c r="B1957" s="38">
        <v>711212</v>
      </c>
      <c r="C1957" s="38" t="s">
        <v>1558</v>
      </c>
    </row>
    <row r="1958" spans="1:3" x14ac:dyDescent="0.25">
      <c r="A1958" s="37">
        <f t="shared" si="30"/>
        <v>1957</v>
      </c>
      <c r="B1958" s="38">
        <v>711219</v>
      </c>
      <c r="C1958" s="38" t="s">
        <v>1559</v>
      </c>
    </row>
    <row r="1959" spans="1:3" x14ac:dyDescent="0.25">
      <c r="A1959" s="37">
        <f t="shared" si="30"/>
        <v>1958</v>
      </c>
      <c r="B1959" s="38">
        <v>7113</v>
      </c>
      <c r="C1959" s="38" t="s">
        <v>1560</v>
      </c>
    </row>
    <row r="1960" spans="1:3" x14ac:dyDescent="0.25">
      <c r="A1960" s="37">
        <f t="shared" si="30"/>
        <v>1959</v>
      </c>
      <c r="B1960" s="38">
        <v>71131</v>
      </c>
      <c r="C1960" s="38" t="s">
        <v>1561</v>
      </c>
    </row>
    <row r="1961" spans="1:3" x14ac:dyDescent="0.25">
      <c r="A1961" s="37">
        <f t="shared" si="30"/>
        <v>1960</v>
      </c>
      <c r="B1961" s="38">
        <v>711310</v>
      </c>
      <c r="C1961" s="38" t="s">
        <v>1562</v>
      </c>
    </row>
    <row r="1962" spans="1:3" x14ac:dyDescent="0.25">
      <c r="A1962" s="37">
        <f t="shared" si="30"/>
        <v>1961</v>
      </c>
      <c r="B1962" s="38">
        <v>71132</v>
      </c>
      <c r="C1962" s="38" t="s">
        <v>1563</v>
      </c>
    </row>
    <row r="1963" spans="1:3" x14ac:dyDescent="0.25">
      <c r="A1963" s="37">
        <f t="shared" si="30"/>
        <v>1962</v>
      </c>
      <c r="B1963" s="38">
        <v>711320</v>
      </c>
      <c r="C1963" s="38" t="s">
        <v>1564</v>
      </c>
    </row>
    <row r="1964" spans="1:3" x14ac:dyDescent="0.25">
      <c r="A1964" s="37">
        <f t="shared" si="30"/>
        <v>1963</v>
      </c>
      <c r="B1964" s="38">
        <v>7114</v>
      </c>
      <c r="C1964" s="38" t="s">
        <v>1565</v>
      </c>
    </row>
    <row r="1965" spans="1:3" x14ac:dyDescent="0.25">
      <c r="A1965" s="37">
        <f t="shared" si="30"/>
        <v>1964</v>
      </c>
      <c r="B1965" s="38">
        <v>71141</v>
      </c>
      <c r="C1965" s="38" t="s">
        <v>1565</v>
      </c>
    </row>
    <row r="1966" spans="1:3" x14ac:dyDescent="0.25">
      <c r="A1966" s="37">
        <f t="shared" si="30"/>
        <v>1965</v>
      </c>
      <c r="B1966" s="38">
        <v>711410</v>
      </c>
      <c r="C1966" s="38" t="s">
        <v>1565</v>
      </c>
    </row>
    <row r="1967" spans="1:3" x14ac:dyDescent="0.25">
      <c r="A1967" s="37">
        <f t="shared" si="30"/>
        <v>1966</v>
      </c>
      <c r="B1967" s="38">
        <v>7115</v>
      </c>
      <c r="C1967" s="38" t="s">
        <v>1566</v>
      </c>
    </row>
    <row r="1968" spans="1:3" x14ac:dyDescent="0.25">
      <c r="A1968" s="37">
        <f t="shared" si="30"/>
        <v>1967</v>
      </c>
      <c r="B1968" s="38">
        <v>71151</v>
      </c>
      <c r="C1968" s="38" t="s">
        <v>1566</v>
      </c>
    </row>
    <row r="1969" spans="1:3" x14ac:dyDescent="0.25">
      <c r="A1969" s="37">
        <f t="shared" si="30"/>
        <v>1968</v>
      </c>
      <c r="B1969" s="38">
        <v>711510</v>
      </c>
      <c r="C1969" s="38" t="s">
        <v>1567</v>
      </c>
    </row>
    <row r="1970" spans="1:3" x14ac:dyDescent="0.25">
      <c r="A1970" s="37">
        <f t="shared" si="30"/>
        <v>1969</v>
      </c>
      <c r="B1970" s="38">
        <v>712</v>
      </c>
      <c r="C1970" s="38" t="s">
        <v>1568</v>
      </c>
    </row>
    <row r="1971" spans="1:3" x14ac:dyDescent="0.25">
      <c r="A1971" s="37">
        <f t="shared" si="30"/>
        <v>1970</v>
      </c>
      <c r="B1971" s="38">
        <v>7121</v>
      </c>
      <c r="C1971" s="38" t="s">
        <v>1568</v>
      </c>
    </row>
    <row r="1972" spans="1:3" x14ac:dyDescent="0.25">
      <c r="A1972" s="37">
        <f t="shared" si="30"/>
        <v>1971</v>
      </c>
      <c r="B1972" s="38">
        <v>71211</v>
      </c>
      <c r="C1972" s="38" t="s">
        <v>98</v>
      </c>
    </row>
    <row r="1973" spans="1:3" x14ac:dyDescent="0.25">
      <c r="A1973" s="37">
        <f t="shared" si="30"/>
        <v>1972</v>
      </c>
      <c r="B1973" s="38">
        <v>712110</v>
      </c>
      <c r="C1973" s="38" t="s">
        <v>1569</v>
      </c>
    </row>
    <row r="1974" spans="1:3" x14ac:dyDescent="0.25">
      <c r="A1974" s="37">
        <f t="shared" si="30"/>
        <v>1973</v>
      </c>
      <c r="B1974" s="38">
        <v>71212</v>
      </c>
      <c r="C1974" s="38" t="s">
        <v>1570</v>
      </c>
    </row>
    <row r="1975" spans="1:3" x14ac:dyDescent="0.25">
      <c r="A1975" s="37">
        <f t="shared" si="30"/>
        <v>1974</v>
      </c>
      <c r="B1975" s="38">
        <v>712120</v>
      </c>
      <c r="C1975" s="38" t="s">
        <v>1570</v>
      </c>
    </row>
    <row r="1976" spans="1:3" x14ac:dyDescent="0.25">
      <c r="A1976" s="37">
        <f t="shared" si="30"/>
        <v>1975</v>
      </c>
      <c r="B1976" s="38">
        <v>71213</v>
      </c>
      <c r="C1976" s="38" t="s">
        <v>1571</v>
      </c>
    </row>
    <row r="1977" spans="1:3" x14ac:dyDescent="0.25">
      <c r="A1977" s="37">
        <f t="shared" si="30"/>
        <v>1976</v>
      </c>
      <c r="B1977" s="38">
        <v>712130</v>
      </c>
      <c r="C1977" s="38" t="s">
        <v>1572</v>
      </c>
    </row>
    <row r="1978" spans="1:3" x14ac:dyDescent="0.25">
      <c r="A1978" s="37">
        <f t="shared" si="30"/>
        <v>1977</v>
      </c>
      <c r="B1978" s="38">
        <v>71219</v>
      </c>
      <c r="C1978" s="38" t="s">
        <v>1573</v>
      </c>
    </row>
    <row r="1979" spans="1:3" x14ac:dyDescent="0.25">
      <c r="A1979" s="37">
        <f t="shared" si="30"/>
        <v>1978</v>
      </c>
      <c r="B1979" s="38">
        <v>712190</v>
      </c>
      <c r="C1979" s="38" t="s">
        <v>1573</v>
      </c>
    </row>
    <row r="1980" spans="1:3" x14ac:dyDescent="0.25">
      <c r="A1980" s="37">
        <f t="shared" si="30"/>
        <v>1979</v>
      </c>
      <c r="B1980" s="38">
        <v>713</v>
      </c>
      <c r="C1980" s="38" t="s">
        <v>1574</v>
      </c>
    </row>
    <row r="1981" spans="1:3" x14ac:dyDescent="0.25">
      <c r="A1981" s="37">
        <f t="shared" si="30"/>
        <v>1980</v>
      </c>
      <c r="B1981" s="38">
        <v>7131</v>
      </c>
      <c r="C1981" s="38" t="s">
        <v>1575</v>
      </c>
    </row>
    <row r="1982" spans="1:3" x14ac:dyDescent="0.25">
      <c r="A1982" s="37">
        <f t="shared" si="30"/>
        <v>1981</v>
      </c>
      <c r="B1982" s="38">
        <v>71311</v>
      </c>
      <c r="C1982" s="38" t="s">
        <v>1576</v>
      </c>
    </row>
    <row r="1983" spans="1:3" x14ac:dyDescent="0.25">
      <c r="A1983" s="37">
        <f t="shared" si="30"/>
        <v>1982</v>
      </c>
      <c r="B1983" s="38">
        <v>713110</v>
      </c>
      <c r="C1983" s="38" t="s">
        <v>1577</v>
      </c>
    </row>
    <row r="1984" spans="1:3" x14ac:dyDescent="0.25">
      <c r="A1984" s="37">
        <f t="shared" si="30"/>
        <v>1983</v>
      </c>
      <c r="B1984" s="38">
        <v>71312</v>
      </c>
      <c r="C1984" s="38" t="s">
        <v>1578</v>
      </c>
    </row>
    <row r="1985" spans="1:3" x14ac:dyDescent="0.25">
      <c r="A1985" s="37">
        <f t="shared" si="30"/>
        <v>1984</v>
      </c>
      <c r="B1985" s="38">
        <v>713120</v>
      </c>
      <c r="C1985" s="38" t="s">
        <v>1578</v>
      </c>
    </row>
    <row r="1986" spans="1:3" x14ac:dyDescent="0.25">
      <c r="A1986" s="37">
        <f t="shared" si="30"/>
        <v>1985</v>
      </c>
      <c r="B1986" s="38">
        <v>7132</v>
      </c>
      <c r="C1986" s="38" t="s">
        <v>1579</v>
      </c>
    </row>
    <row r="1987" spans="1:3" x14ac:dyDescent="0.25">
      <c r="A1987" s="37">
        <f t="shared" si="30"/>
        <v>1986</v>
      </c>
      <c r="B1987" s="38">
        <v>71321</v>
      </c>
      <c r="C1987" s="38" t="s">
        <v>1580</v>
      </c>
    </row>
    <row r="1988" spans="1:3" x14ac:dyDescent="0.25">
      <c r="A1988" s="37">
        <f t="shared" ref="A1988:A2051" si="31">A1987+1</f>
        <v>1987</v>
      </c>
      <c r="B1988" s="38">
        <v>713210</v>
      </c>
      <c r="C1988" s="38" t="s">
        <v>1580</v>
      </c>
    </row>
    <row r="1989" spans="1:3" x14ac:dyDescent="0.25">
      <c r="A1989" s="37">
        <f t="shared" si="31"/>
        <v>1988</v>
      </c>
      <c r="B1989" s="38">
        <v>71329</v>
      </c>
      <c r="C1989" s="38" t="s">
        <v>1581</v>
      </c>
    </row>
    <row r="1990" spans="1:3" x14ac:dyDescent="0.25">
      <c r="A1990" s="37">
        <f t="shared" si="31"/>
        <v>1989</v>
      </c>
      <c r="B1990" s="38">
        <v>713290</v>
      </c>
      <c r="C1990" s="38" t="s">
        <v>1582</v>
      </c>
    </row>
    <row r="1991" spans="1:3" x14ac:dyDescent="0.25">
      <c r="A1991" s="37">
        <f t="shared" si="31"/>
        <v>1990</v>
      </c>
      <c r="B1991" s="38">
        <v>7139</v>
      </c>
      <c r="C1991" s="38" t="s">
        <v>1583</v>
      </c>
    </row>
    <row r="1992" spans="1:3" x14ac:dyDescent="0.25">
      <c r="A1992" s="37">
        <f t="shared" si="31"/>
        <v>1991</v>
      </c>
      <c r="B1992" s="38">
        <v>71391</v>
      </c>
      <c r="C1992" s="38" t="s">
        <v>1584</v>
      </c>
    </row>
    <row r="1993" spans="1:3" x14ac:dyDescent="0.25">
      <c r="A1993" s="37">
        <f t="shared" si="31"/>
        <v>1992</v>
      </c>
      <c r="B1993" s="38">
        <v>713910</v>
      </c>
      <c r="C1993" s="38" t="s">
        <v>1584</v>
      </c>
    </row>
    <row r="1994" spans="1:3" x14ac:dyDescent="0.25">
      <c r="A1994" s="37">
        <f t="shared" si="31"/>
        <v>1993</v>
      </c>
      <c r="B1994" s="38">
        <v>71392</v>
      </c>
      <c r="C1994" s="38" t="s">
        <v>1585</v>
      </c>
    </row>
    <row r="1995" spans="1:3" x14ac:dyDescent="0.25">
      <c r="A1995" s="37">
        <f t="shared" si="31"/>
        <v>1994</v>
      </c>
      <c r="B1995" s="38">
        <v>713920</v>
      </c>
      <c r="C1995" s="38" t="s">
        <v>1585</v>
      </c>
    </row>
    <row r="1996" spans="1:3" x14ac:dyDescent="0.25">
      <c r="A1996" s="37">
        <f t="shared" si="31"/>
        <v>1995</v>
      </c>
      <c r="B1996" s="38">
        <v>71393</v>
      </c>
      <c r="C1996" s="38" t="s">
        <v>99</v>
      </c>
    </row>
    <row r="1997" spans="1:3" x14ac:dyDescent="0.25">
      <c r="A1997" s="37">
        <f t="shared" si="31"/>
        <v>1996</v>
      </c>
      <c r="B1997" s="38">
        <v>713930</v>
      </c>
      <c r="C1997" s="38" t="s">
        <v>99</v>
      </c>
    </row>
    <row r="1998" spans="1:3" x14ac:dyDescent="0.25">
      <c r="A1998" s="37">
        <f t="shared" si="31"/>
        <v>1997</v>
      </c>
      <c r="B1998" s="38">
        <v>71394</v>
      </c>
      <c r="C1998" s="38" t="s">
        <v>1586</v>
      </c>
    </row>
    <row r="1999" spans="1:3" x14ac:dyDescent="0.25">
      <c r="A1999" s="37">
        <f t="shared" si="31"/>
        <v>1998</v>
      </c>
      <c r="B1999" s="38">
        <v>713940</v>
      </c>
      <c r="C1999" s="38" t="s">
        <v>1587</v>
      </c>
    </row>
    <row r="2000" spans="1:3" x14ac:dyDescent="0.25">
      <c r="A2000" s="37">
        <f t="shared" si="31"/>
        <v>1999</v>
      </c>
      <c r="B2000" s="38">
        <v>71395</v>
      </c>
      <c r="C2000" s="38" t="s">
        <v>1588</v>
      </c>
    </row>
    <row r="2001" spans="1:3" x14ac:dyDescent="0.25">
      <c r="A2001" s="37">
        <f t="shared" si="31"/>
        <v>2000</v>
      </c>
      <c r="B2001" s="38">
        <v>713950</v>
      </c>
      <c r="C2001" s="38" t="s">
        <v>1588</v>
      </c>
    </row>
    <row r="2002" spans="1:3" x14ac:dyDescent="0.25">
      <c r="A2002" s="37">
        <f t="shared" si="31"/>
        <v>2001</v>
      </c>
      <c r="B2002" s="38">
        <v>71399</v>
      </c>
      <c r="C2002" s="38" t="s">
        <v>1589</v>
      </c>
    </row>
    <row r="2003" spans="1:3" x14ac:dyDescent="0.25">
      <c r="A2003" s="37">
        <f t="shared" si="31"/>
        <v>2002</v>
      </c>
      <c r="B2003" s="38">
        <v>713990</v>
      </c>
      <c r="C2003" s="38" t="s">
        <v>1590</v>
      </c>
    </row>
    <row r="2004" spans="1:3" x14ac:dyDescent="0.25">
      <c r="A2004" s="37">
        <f t="shared" si="31"/>
        <v>2003</v>
      </c>
      <c r="B2004" s="38">
        <v>72</v>
      </c>
      <c r="C2004" s="38" t="s">
        <v>1591</v>
      </c>
    </row>
    <row r="2005" spans="1:3" x14ac:dyDescent="0.25">
      <c r="A2005" s="37">
        <f t="shared" si="31"/>
        <v>2004</v>
      </c>
      <c r="B2005" s="38">
        <v>721</v>
      </c>
      <c r="C2005" s="38" t="s">
        <v>1592</v>
      </c>
    </row>
    <row r="2006" spans="1:3" x14ac:dyDescent="0.25">
      <c r="A2006" s="37">
        <f t="shared" si="31"/>
        <v>2005</v>
      </c>
      <c r="B2006" s="38">
        <v>7211</v>
      </c>
      <c r="C2006" s="38" t="s">
        <v>1593</v>
      </c>
    </row>
    <row r="2007" spans="1:3" x14ac:dyDescent="0.25">
      <c r="A2007" s="37">
        <f t="shared" si="31"/>
        <v>2006</v>
      </c>
      <c r="B2007" s="38">
        <v>72111</v>
      </c>
      <c r="C2007" s="38" t="s">
        <v>1594</v>
      </c>
    </row>
    <row r="2008" spans="1:3" x14ac:dyDescent="0.25">
      <c r="A2008" s="37">
        <f t="shared" si="31"/>
        <v>2007</v>
      </c>
      <c r="B2008" s="38">
        <v>721110</v>
      </c>
      <c r="C2008" s="38" t="s">
        <v>1595</v>
      </c>
    </row>
    <row r="2009" spans="1:3" x14ac:dyDescent="0.25">
      <c r="A2009" s="37">
        <f t="shared" si="31"/>
        <v>2008</v>
      </c>
      <c r="B2009" s="38">
        <v>72112</v>
      </c>
      <c r="C2009" s="38" t="s">
        <v>1596</v>
      </c>
    </row>
    <row r="2010" spans="1:3" x14ac:dyDescent="0.25">
      <c r="A2010" s="37">
        <f t="shared" si="31"/>
        <v>2009</v>
      </c>
      <c r="B2010" s="38">
        <v>721120</v>
      </c>
      <c r="C2010" s="38" t="s">
        <v>1596</v>
      </c>
    </row>
    <row r="2011" spans="1:3" x14ac:dyDescent="0.25">
      <c r="A2011" s="37">
        <f t="shared" si="31"/>
        <v>2010</v>
      </c>
      <c r="B2011" s="38">
        <v>72119</v>
      </c>
      <c r="C2011" s="38" t="s">
        <v>1597</v>
      </c>
    </row>
    <row r="2012" spans="1:3" x14ac:dyDescent="0.25">
      <c r="A2012" s="37">
        <f t="shared" si="31"/>
        <v>2011</v>
      </c>
      <c r="B2012" s="38">
        <v>721191</v>
      </c>
      <c r="C2012" s="38" t="s">
        <v>1598</v>
      </c>
    </row>
    <row r="2013" spans="1:3" x14ac:dyDescent="0.25">
      <c r="A2013" s="37">
        <f t="shared" si="31"/>
        <v>2012</v>
      </c>
      <c r="B2013" s="38">
        <v>721199</v>
      </c>
      <c r="C2013" s="38" t="s">
        <v>1599</v>
      </c>
    </row>
    <row r="2014" spans="1:3" x14ac:dyDescent="0.25">
      <c r="A2014" s="37">
        <f t="shared" si="31"/>
        <v>2013</v>
      </c>
      <c r="B2014" s="38">
        <v>7212</v>
      </c>
      <c r="C2014" s="38" t="s">
        <v>1600</v>
      </c>
    </row>
    <row r="2015" spans="1:3" x14ac:dyDescent="0.25">
      <c r="A2015" s="37">
        <f t="shared" si="31"/>
        <v>2014</v>
      </c>
      <c r="B2015" s="38">
        <v>72121</v>
      </c>
      <c r="C2015" s="38" t="s">
        <v>1600</v>
      </c>
    </row>
    <row r="2016" spans="1:3" x14ac:dyDescent="0.25">
      <c r="A2016" s="37">
        <f t="shared" si="31"/>
        <v>2015</v>
      </c>
      <c r="B2016" s="38">
        <v>721211</v>
      </c>
      <c r="C2016" s="38" t="s">
        <v>1601</v>
      </c>
    </row>
    <row r="2017" spans="1:3" x14ac:dyDescent="0.25">
      <c r="A2017" s="37">
        <f t="shared" si="31"/>
        <v>2016</v>
      </c>
      <c r="B2017" s="38">
        <v>721214</v>
      </c>
      <c r="C2017" s="38" t="s">
        <v>1602</v>
      </c>
    </row>
    <row r="2018" spans="1:3" x14ac:dyDescent="0.25">
      <c r="A2018" s="37">
        <f t="shared" si="31"/>
        <v>2017</v>
      </c>
      <c r="B2018" s="38">
        <v>7213</v>
      </c>
      <c r="C2018" s="38" t="s">
        <v>1603</v>
      </c>
    </row>
    <row r="2019" spans="1:3" x14ac:dyDescent="0.25">
      <c r="A2019" s="37">
        <f t="shared" si="31"/>
        <v>2018</v>
      </c>
      <c r="B2019" s="38">
        <v>72131</v>
      </c>
      <c r="C2019" s="38" t="s">
        <v>1603</v>
      </c>
    </row>
    <row r="2020" spans="1:3" x14ac:dyDescent="0.25">
      <c r="A2020" s="37">
        <f t="shared" si="31"/>
        <v>2019</v>
      </c>
      <c r="B2020" s="38">
        <v>721310</v>
      </c>
      <c r="C2020" s="38" t="s">
        <v>1604</v>
      </c>
    </row>
    <row r="2021" spans="1:3" x14ac:dyDescent="0.25">
      <c r="A2021" s="37">
        <f t="shared" si="31"/>
        <v>2020</v>
      </c>
      <c r="B2021" s="38">
        <v>722</v>
      </c>
      <c r="C2021" s="38" t="s">
        <v>1605</v>
      </c>
    </row>
    <row r="2022" spans="1:3" x14ac:dyDescent="0.25">
      <c r="A2022" s="37">
        <f t="shared" si="31"/>
        <v>2021</v>
      </c>
      <c r="B2022" s="38">
        <v>7223</v>
      </c>
      <c r="C2022" s="38" t="s">
        <v>1606</v>
      </c>
    </row>
    <row r="2023" spans="1:3" x14ac:dyDescent="0.25">
      <c r="A2023" s="37">
        <f t="shared" si="31"/>
        <v>2022</v>
      </c>
      <c r="B2023" s="38">
        <v>72231</v>
      </c>
      <c r="C2023" s="38" t="s">
        <v>1607</v>
      </c>
    </row>
    <row r="2024" spans="1:3" x14ac:dyDescent="0.25">
      <c r="A2024" s="37">
        <f t="shared" si="31"/>
        <v>2023</v>
      </c>
      <c r="B2024" s="38">
        <v>722310</v>
      </c>
      <c r="C2024" s="38" t="s">
        <v>1607</v>
      </c>
    </row>
    <row r="2025" spans="1:3" x14ac:dyDescent="0.25">
      <c r="A2025" s="37">
        <f t="shared" si="31"/>
        <v>2024</v>
      </c>
      <c r="B2025" s="38">
        <v>72232</v>
      </c>
      <c r="C2025" s="38" t="s">
        <v>100</v>
      </c>
    </row>
    <row r="2026" spans="1:3" x14ac:dyDescent="0.25">
      <c r="A2026" s="37">
        <f t="shared" si="31"/>
        <v>2025</v>
      </c>
      <c r="B2026" s="38">
        <v>722320</v>
      </c>
      <c r="C2026" s="38" t="s">
        <v>100</v>
      </c>
    </row>
    <row r="2027" spans="1:3" x14ac:dyDescent="0.25">
      <c r="A2027" s="37">
        <f t="shared" si="31"/>
        <v>2026</v>
      </c>
      <c r="B2027" s="38">
        <v>72233</v>
      </c>
      <c r="C2027" s="38" t="s">
        <v>1608</v>
      </c>
    </row>
    <row r="2028" spans="1:3" x14ac:dyDescent="0.25">
      <c r="A2028" s="37">
        <f t="shared" si="31"/>
        <v>2027</v>
      </c>
      <c r="B2028" s="38">
        <v>722330</v>
      </c>
      <c r="C2028" s="38" t="s">
        <v>1608</v>
      </c>
    </row>
    <row r="2029" spans="1:3" x14ac:dyDescent="0.25">
      <c r="A2029" s="37">
        <f t="shared" si="31"/>
        <v>2028</v>
      </c>
      <c r="B2029" s="38">
        <v>7224</v>
      </c>
      <c r="C2029" s="38" t="s">
        <v>1609</v>
      </c>
    </row>
    <row r="2030" spans="1:3" x14ac:dyDescent="0.25">
      <c r="A2030" s="37">
        <f t="shared" si="31"/>
        <v>2029</v>
      </c>
      <c r="B2030" s="38">
        <v>72241</v>
      </c>
      <c r="C2030" s="38" t="s">
        <v>1609</v>
      </c>
    </row>
    <row r="2031" spans="1:3" x14ac:dyDescent="0.25">
      <c r="A2031" s="37">
        <f t="shared" si="31"/>
        <v>2030</v>
      </c>
      <c r="B2031" s="38">
        <v>722410</v>
      </c>
      <c r="C2031" s="38" t="s">
        <v>1610</v>
      </c>
    </row>
    <row r="2032" spans="1:3" x14ac:dyDescent="0.25">
      <c r="A2032" s="37">
        <f t="shared" si="31"/>
        <v>2031</v>
      </c>
      <c r="B2032" s="38">
        <v>7225</v>
      </c>
      <c r="C2032" s="38" t="s">
        <v>1611</v>
      </c>
    </row>
    <row r="2033" spans="1:3" x14ac:dyDescent="0.25">
      <c r="A2033" s="37">
        <f t="shared" si="31"/>
        <v>2032</v>
      </c>
      <c r="B2033" s="38">
        <v>72251</v>
      </c>
      <c r="C2033" s="38" t="s">
        <v>1611</v>
      </c>
    </row>
    <row r="2034" spans="1:3" x14ac:dyDescent="0.25">
      <c r="A2034" s="37">
        <f t="shared" si="31"/>
        <v>2033</v>
      </c>
      <c r="B2034" s="38">
        <v>722511</v>
      </c>
      <c r="C2034" s="38" t="s">
        <v>1612</v>
      </c>
    </row>
    <row r="2035" spans="1:3" x14ac:dyDescent="0.25">
      <c r="A2035" s="37">
        <f t="shared" si="31"/>
        <v>2034</v>
      </c>
      <c r="B2035" s="38">
        <v>722513</v>
      </c>
      <c r="C2035" s="38" t="s">
        <v>1613</v>
      </c>
    </row>
    <row r="2036" spans="1:3" x14ac:dyDescent="0.25">
      <c r="A2036" s="37">
        <f t="shared" si="31"/>
        <v>2035</v>
      </c>
      <c r="B2036" s="38">
        <v>722514</v>
      </c>
      <c r="C2036" s="38" t="s">
        <v>1614</v>
      </c>
    </row>
    <row r="2037" spans="1:3" x14ac:dyDescent="0.25">
      <c r="A2037" s="37">
        <f t="shared" si="31"/>
        <v>2036</v>
      </c>
      <c r="B2037" s="38">
        <v>722515</v>
      </c>
      <c r="C2037" s="38" t="s">
        <v>1615</v>
      </c>
    </row>
    <row r="2038" spans="1:3" x14ac:dyDescent="0.25">
      <c r="A2038" s="37">
        <f t="shared" si="31"/>
        <v>2037</v>
      </c>
      <c r="B2038" s="38">
        <v>81</v>
      </c>
      <c r="C2038" s="38" t="s">
        <v>1616</v>
      </c>
    </row>
    <row r="2039" spans="1:3" x14ac:dyDescent="0.25">
      <c r="A2039" s="37">
        <f t="shared" si="31"/>
        <v>2038</v>
      </c>
      <c r="B2039" s="38">
        <v>811</v>
      </c>
      <c r="C2039" s="38" t="s">
        <v>1617</v>
      </c>
    </row>
    <row r="2040" spans="1:3" x14ac:dyDescent="0.25">
      <c r="A2040" s="37">
        <f t="shared" si="31"/>
        <v>2039</v>
      </c>
      <c r="B2040" s="38">
        <v>8111</v>
      </c>
      <c r="C2040" s="38" t="s">
        <v>1618</v>
      </c>
    </row>
    <row r="2041" spans="1:3" x14ac:dyDescent="0.25">
      <c r="A2041" s="37">
        <f t="shared" si="31"/>
        <v>2040</v>
      </c>
      <c r="B2041" s="38">
        <v>81111</v>
      </c>
      <c r="C2041" s="38" t="s">
        <v>1619</v>
      </c>
    </row>
    <row r="2042" spans="1:3" x14ac:dyDescent="0.25">
      <c r="A2042" s="37">
        <f t="shared" si="31"/>
        <v>2041</v>
      </c>
      <c r="B2042" s="38">
        <v>811111</v>
      </c>
      <c r="C2042" s="38" t="s">
        <v>1620</v>
      </c>
    </row>
    <row r="2043" spans="1:3" x14ac:dyDescent="0.25">
      <c r="A2043" s="37">
        <f t="shared" si="31"/>
        <v>2042</v>
      </c>
      <c r="B2043" s="38">
        <v>811112</v>
      </c>
      <c r="C2043" s="38" t="s">
        <v>1621</v>
      </c>
    </row>
    <row r="2044" spans="1:3" x14ac:dyDescent="0.25">
      <c r="A2044" s="37">
        <f t="shared" si="31"/>
        <v>2043</v>
      </c>
      <c r="B2044" s="38">
        <v>811113</v>
      </c>
      <c r="C2044" s="38" t="s">
        <v>1622</v>
      </c>
    </row>
    <row r="2045" spans="1:3" x14ac:dyDescent="0.25">
      <c r="A2045" s="37">
        <f t="shared" si="31"/>
        <v>2044</v>
      </c>
      <c r="B2045" s="38">
        <v>811118</v>
      </c>
      <c r="C2045" s="38" t="s">
        <v>1623</v>
      </c>
    </row>
    <row r="2046" spans="1:3" x14ac:dyDescent="0.25">
      <c r="A2046" s="37">
        <f t="shared" si="31"/>
        <v>2045</v>
      </c>
      <c r="B2046" s="38">
        <v>81112</v>
      </c>
      <c r="C2046" s="38" t="s">
        <v>1624</v>
      </c>
    </row>
    <row r="2047" spans="1:3" x14ac:dyDescent="0.25">
      <c r="A2047" s="37">
        <f t="shared" si="31"/>
        <v>2046</v>
      </c>
      <c r="B2047" s="38">
        <v>811121</v>
      </c>
      <c r="C2047" s="38" t="s">
        <v>1625</v>
      </c>
    </row>
    <row r="2048" spans="1:3" x14ac:dyDescent="0.25">
      <c r="A2048" s="37">
        <f t="shared" si="31"/>
        <v>2047</v>
      </c>
      <c r="B2048" s="38">
        <v>811122</v>
      </c>
      <c r="C2048" s="38" t="s">
        <v>1626</v>
      </c>
    </row>
    <row r="2049" spans="1:3" x14ac:dyDescent="0.25">
      <c r="A2049" s="37">
        <f t="shared" si="31"/>
        <v>2048</v>
      </c>
      <c r="B2049" s="38">
        <v>81119</v>
      </c>
      <c r="C2049" s="38" t="s">
        <v>1627</v>
      </c>
    </row>
    <row r="2050" spans="1:3" x14ac:dyDescent="0.25">
      <c r="A2050" s="37">
        <f t="shared" si="31"/>
        <v>2049</v>
      </c>
      <c r="B2050" s="38">
        <v>811191</v>
      </c>
      <c r="C2050" s="38" t="s">
        <v>1628</v>
      </c>
    </row>
    <row r="2051" spans="1:3" x14ac:dyDescent="0.25">
      <c r="A2051" s="37">
        <f t="shared" si="31"/>
        <v>2050</v>
      </c>
      <c r="B2051" s="38">
        <v>811192</v>
      </c>
      <c r="C2051" s="38" t="s">
        <v>1629</v>
      </c>
    </row>
    <row r="2052" spans="1:3" x14ac:dyDescent="0.25">
      <c r="A2052" s="37">
        <f t="shared" ref="A2052:A2115" si="32">A2051+1</f>
        <v>2051</v>
      </c>
      <c r="B2052" s="38">
        <v>811198</v>
      </c>
      <c r="C2052" s="38" t="s">
        <v>1630</v>
      </c>
    </row>
    <row r="2053" spans="1:3" x14ac:dyDescent="0.25">
      <c r="A2053" s="37">
        <f t="shared" si="32"/>
        <v>2052</v>
      </c>
      <c r="B2053" s="38">
        <v>8112</v>
      </c>
      <c r="C2053" s="38" t="s">
        <v>1631</v>
      </c>
    </row>
    <row r="2054" spans="1:3" x14ac:dyDescent="0.25">
      <c r="A2054" s="37">
        <f t="shared" si="32"/>
        <v>2053</v>
      </c>
      <c r="B2054" s="38">
        <v>81121</v>
      </c>
      <c r="C2054" s="38" t="s">
        <v>1631</v>
      </c>
    </row>
    <row r="2055" spans="1:3" x14ac:dyDescent="0.25">
      <c r="A2055" s="37">
        <f t="shared" si="32"/>
        <v>2054</v>
      </c>
      <c r="B2055" s="38">
        <v>811211</v>
      </c>
      <c r="C2055" s="38" t="s">
        <v>1632</v>
      </c>
    </row>
    <row r="2056" spans="1:3" x14ac:dyDescent="0.25">
      <c r="A2056" s="37">
        <f t="shared" si="32"/>
        <v>2055</v>
      </c>
      <c r="B2056" s="38">
        <v>811212</v>
      </c>
      <c r="C2056" s="38" t="s">
        <v>1633</v>
      </c>
    </row>
    <row r="2057" spans="1:3" x14ac:dyDescent="0.25">
      <c r="A2057" s="37">
        <f t="shared" si="32"/>
        <v>2056</v>
      </c>
      <c r="B2057" s="38">
        <v>811213</v>
      </c>
      <c r="C2057" s="38" t="s">
        <v>1634</v>
      </c>
    </row>
    <row r="2058" spans="1:3" x14ac:dyDescent="0.25">
      <c r="A2058" s="37">
        <f t="shared" si="32"/>
        <v>2057</v>
      </c>
      <c r="B2058" s="38">
        <v>811219</v>
      </c>
      <c r="C2058" s="38" t="s">
        <v>1635</v>
      </c>
    </row>
    <row r="2059" spans="1:3" ht="25.5" x14ac:dyDescent="0.25">
      <c r="A2059" s="37">
        <f t="shared" si="32"/>
        <v>2058</v>
      </c>
      <c r="B2059" s="38">
        <v>8113</v>
      </c>
      <c r="C2059" s="38" t="s">
        <v>1636</v>
      </c>
    </row>
    <row r="2060" spans="1:3" ht="25.5" x14ac:dyDescent="0.25">
      <c r="A2060" s="37">
        <f t="shared" si="32"/>
        <v>2059</v>
      </c>
      <c r="B2060" s="38">
        <v>81131</v>
      </c>
      <c r="C2060" s="38" t="s">
        <v>1636</v>
      </c>
    </row>
    <row r="2061" spans="1:3" ht="25.5" x14ac:dyDescent="0.25">
      <c r="A2061" s="37">
        <f t="shared" si="32"/>
        <v>2060</v>
      </c>
      <c r="B2061" s="38">
        <v>811310</v>
      </c>
      <c r="C2061" s="38" t="s">
        <v>1637</v>
      </c>
    </row>
    <row r="2062" spans="1:3" x14ac:dyDescent="0.25">
      <c r="A2062" s="37">
        <f t="shared" si="32"/>
        <v>2061</v>
      </c>
      <c r="B2062" s="38">
        <v>8114</v>
      </c>
      <c r="C2062" s="38" t="s">
        <v>1638</v>
      </c>
    </row>
    <row r="2063" spans="1:3" x14ac:dyDescent="0.25">
      <c r="A2063" s="37">
        <f t="shared" si="32"/>
        <v>2062</v>
      </c>
      <c r="B2063" s="38">
        <v>81141</v>
      </c>
      <c r="C2063" s="38" t="s">
        <v>1639</v>
      </c>
    </row>
    <row r="2064" spans="1:3" x14ac:dyDescent="0.25">
      <c r="A2064" s="37">
        <f t="shared" si="32"/>
        <v>2063</v>
      </c>
      <c r="B2064" s="38">
        <v>811411</v>
      </c>
      <c r="C2064" s="38" t="s">
        <v>1640</v>
      </c>
    </row>
    <row r="2065" spans="1:3" x14ac:dyDescent="0.25">
      <c r="A2065" s="37">
        <f t="shared" si="32"/>
        <v>2064</v>
      </c>
      <c r="B2065" s="38">
        <v>811412</v>
      </c>
      <c r="C2065" s="38" t="s">
        <v>1641</v>
      </c>
    </row>
    <row r="2066" spans="1:3" x14ac:dyDescent="0.25">
      <c r="A2066" s="37">
        <f t="shared" si="32"/>
        <v>2065</v>
      </c>
      <c r="B2066" s="38">
        <v>81142</v>
      </c>
      <c r="C2066" s="38" t="s">
        <v>1642</v>
      </c>
    </row>
    <row r="2067" spans="1:3" x14ac:dyDescent="0.25">
      <c r="A2067" s="37">
        <f t="shared" si="32"/>
        <v>2066</v>
      </c>
      <c r="B2067" s="38">
        <v>811420</v>
      </c>
      <c r="C2067" s="38" t="s">
        <v>1642</v>
      </c>
    </row>
    <row r="2068" spans="1:3" x14ac:dyDescent="0.25">
      <c r="A2068" s="37">
        <f t="shared" si="32"/>
        <v>2067</v>
      </c>
      <c r="B2068" s="38">
        <v>81143</v>
      </c>
      <c r="C2068" s="38" t="s">
        <v>1643</v>
      </c>
    </row>
    <row r="2069" spans="1:3" x14ac:dyDescent="0.25">
      <c r="A2069" s="37">
        <f t="shared" si="32"/>
        <v>2068</v>
      </c>
      <c r="B2069" s="38">
        <v>811430</v>
      </c>
      <c r="C2069" s="38" t="s">
        <v>1643</v>
      </c>
    </row>
    <row r="2070" spans="1:3" x14ac:dyDescent="0.25">
      <c r="A2070" s="37">
        <f t="shared" si="32"/>
        <v>2069</v>
      </c>
      <c r="B2070" s="38">
        <v>81149</v>
      </c>
      <c r="C2070" s="38" t="s">
        <v>1644</v>
      </c>
    </row>
    <row r="2071" spans="1:3" x14ac:dyDescent="0.25">
      <c r="A2071" s="37">
        <f t="shared" si="32"/>
        <v>2070</v>
      </c>
      <c r="B2071" s="38">
        <v>811490</v>
      </c>
      <c r="C2071" s="38" t="s">
        <v>1645</v>
      </c>
    </row>
    <row r="2072" spans="1:3" x14ac:dyDescent="0.25">
      <c r="A2072" s="37">
        <f t="shared" si="32"/>
        <v>2071</v>
      </c>
      <c r="B2072" s="38">
        <v>812</v>
      </c>
      <c r="C2072" s="38" t="s">
        <v>1646</v>
      </c>
    </row>
    <row r="2073" spans="1:3" x14ac:dyDescent="0.25">
      <c r="A2073" s="37">
        <f t="shared" si="32"/>
        <v>2072</v>
      </c>
      <c r="B2073" s="38">
        <v>8121</v>
      </c>
      <c r="C2073" s="38" t="s">
        <v>1647</v>
      </c>
    </row>
    <row r="2074" spans="1:3" x14ac:dyDescent="0.25">
      <c r="A2074" s="37">
        <f t="shared" si="32"/>
        <v>2073</v>
      </c>
      <c r="B2074" s="38">
        <v>81211</v>
      </c>
      <c r="C2074" s="38" t="s">
        <v>1648</v>
      </c>
    </row>
    <row r="2075" spans="1:3" x14ac:dyDescent="0.25">
      <c r="A2075" s="37">
        <f t="shared" si="32"/>
        <v>2074</v>
      </c>
      <c r="B2075" s="38">
        <v>812111</v>
      </c>
      <c r="C2075" s="38" t="s">
        <v>1649</v>
      </c>
    </row>
    <row r="2076" spans="1:3" x14ac:dyDescent="0.25">
      <c r="A2076" s="37">
        <f t="shared" si="32"/>
        <v>2075</v>
      </c>
      <c r="B2076" s="38">
        <v>812112</v>
      </c>
      <c r="C2076" s="38" t="s">
        <v>1650</v>
      </c>
    </row>
    <row r="2077" spans="1:3" x14ac:dyDescent="0.25">
      <c r="A2077" s="37">
        <f t="shared" si="32"/>
        <v>2076</v>
      </c>
      <c r="B2077" s="38">
        <v>812113</v>
      </c>
      <c r="C2077" s="38" t="s">
        <v>1651</v>
      </c>
    </row>
    <row r="2078" spans="1:3" x14ac:dyDescent="0.25">
      <c r="A2078" s="37">
        <f t="shared" si="32"/>
        <v>2077</v>
      </c>
      <c r="B2078" s="38">
        <v>81219</v>
      </c>
      <c r="C2078" s="38" t="s">
        <v>1652</v>
      </c>
    </row>
    <row r="2079" spans="1:3" x14ac:dyDescent="0.25">
      <c r="A2079" s="37">
        <f t="shared" si="32"/>
        <v>2078</v>
      </c>
      <c r="B2079" s="38">
        <v>812191</v>
      </c>
      <c r="C2079" s="38" t="s">
        <v>1653</v>
      </c>
    </row>
    <row r="2080" spans="1:3" x14ac:dyDescent="0.25">
      <c r="A2080" s="37">
        <f t="shared" si="32"/>
        <v>2079</v>
      </c>
      <c r="B2080" s="38">
        <v>812199</v>
      </c>
      <c r="C2080" s="38" t="s">
        <v>1652</v>
      </c>
    </row>
    <row r="2081" spans="1:3" x14ac:dyDescent="0.25">
      <c r="A2081" s="37">
        <f t="shared" si="32"/>
        <v>2080</v>
      </c>
      <c r="B2081" s="38">
        <v>8122</v>
      </c>
      <c r="C2081" s="38" t="s">
        <v>1654</v>
      </c>
    </row>
    <row r="2082" spans="1:3" x14ac:dyDescent="0.25">
      <c r="A2082" s="37">
        <f t="shared" si="32"/>
        <v>2081</v>
      </c>
      <c r="B2082" s="38">
        <v>81221</v>
      </c>
      <c r="C2082" s="38" t="s">
        <v>1655</v>
      </c>
    </row>
    <row r="2083" spans="1:3" x14ac:dyDescent="0.25">
      <c r="A2083" s="37">
        <f t="shared" si="32"/>
        <v>2082</v>
      </c>
      <c r="B2083" s="38">
        <v>812210</v>
      </c>
      <c r="C2083" s="38" t="s">
        <v>1655</v>
      </c>
    </row>
    <row r="2084" spans="1:3" x14ac:dyDescent="0.25">
      <c r="A2084" s="37">
        <f t="shared" si="32"/>
        <v>2083</v>
      </c>
      <c r="B2084" s="38">
        <v>81222</v>
      </c>
      <c r="C2084" s="38" t="s">
        <v>1656</v>
      </c>
    </row>
    <row r="2085" spans="1:3" x14ac:dyDescent="0.25">
      <c r="A2085" s="37">
        <f t="shared" si="32"/>
        <v>2084</v>
      </c>
      <c r="B2085" s="38">
        <v>812220</v>
      </c>
      <c r="C2085" s="38" t="s">
        <v>1656</v>
      </c>
    </row>
    <row r="2086" spans="1:3" x14ac:dyDescent="0.25">
      <c r="A2086" s="37">
        <f t="shared" si="32"/>
        <v>2085</v>
      </c>
      <c r="B2086" s="38">
        <v>8123</v>
      </c>
      <c r="C2086" s="38" t="s">
        <v>1657</v>
      </c>
    </row>
    <row r="2087" spans="1:3" x14ac:dyDescent="0.25">
      <c r="A2087" s="37">
        <f t="shared" si="32"/>
        <v>2086</v>
      </c>
      <c r="B2087" s="38">
        <v>81231</v>
      </c>
      <c r="C2087" s="38" t="s">
        <v>1658</v>
      </c>
    </row>
    <row r="2088" spans="1:3" x14ac:dyDescent="0.25">
      <c r="A2088" s="37">
        <f t="shared" si="32"/>
        <v>2087</v>
      </c>
      <c r="B2088" s="38">
        <v>812310</v>
      </c>
      <c r="C2088" s="38" t="s">
        <v>1658</v>
      </c>
    </row>
    <row r="2089" spans="1:3" x14ac:dyDescent="0.25">
      <c r="A2089" s="37">
        <f t="shared" si="32"/>
        <v>2088</v>
      </c>
      <c r="B2089" s="38">
        <v>81232</v>
      </c>
      <c r="C2089" s="38" t="s">
        <v>1659</v>
      </c>
    </row>
    <row r="2090" spans="1:3" x14ac:dyDescent="0.25">
      <c r="A2090" s="37">
        <f t="shared" si="32"/>
        <v>2089</v>
      </c>
      <c r="B2090" s="38">
        <v>812320</v>
      </c>
      <c r="C2090" s="38" t="s">
        <v>1659</v>
      </c>
    </row>
    <row r="2091" spans="1:3" x14ac:dyDescent="0.25">
      <c r="A2091" s="37">
        <f t="shared" si="32"/>
        <v>2090</v>
      </c>
      <c r="B2091" s="38">
        <v>81233</v>
      </c>
      <c r="C2091" s="38" t="s">
        <v>1660</v>
      </c>
    </row>
    <row r="2092" spans="1:3" x14ac:dyDescent="0.25">
      <c r="A2092" s="37">
        <f t="shared" si="32"/>
        <v>2091</v>
      </c>
      <c r="B2092" s="38">
        <v>812331</v>
      </c>
      <c r="C2092" s="38" t="s">
        <v>1661</v>
      </c>
    </row>
    <row r="2093" spans="1:3" x14ac:dyDescent="0.25">
      <c r="A2093" s="37">
        <f t="shared" si="32"/>
        <v>2092</v>
      </c>
      <c r="B2093" s="38">
        <v>812332</v>
      </c>
      <c r="C2093" s="38" t="s">
        <v>1662</v>
      </c>
    </row>
    <row r="2094" spans="1:3" x14ac:dyDescent="0.25">
      <c r="A2094" s="37">
        <f t="shared" si="32"/>
        <v>2093</v>
      </c>
      <c r="B2094" s="38">
        <v>8129</v>
      </c>
      <c r="C2094" s="38" t="s">
        <v>1663</v>
      </c>
    </row>
    <row r="2095" spans="1:3" x14ac:dyDescent="0.25">
      <c r="A2095" s="37">
        <f t="shared" si="32"/>
        <v>2094</v>
      </c>
      <c r="B2095" s="38">
        <v>81291</v>
      </c>
      <c r="C2095" s="38" t="s">
        <v>1664</v>
      </c>
    </row>
    <row r="2096" spans="1:3" x14ac:dyDescent="0.25">
      <c r="A2096" s="37">
        <f t="shared" si="32"/>
        <v>2095</v>
      </c>
      <c r="B2096" s="38">
        <v>812910</v>
      </c>
      <c r="C2096" s="38" t="s">
        <v>1664</v>
      </c>
    </row>
    <row r="2097" spans="1:3" x14ac:dyDescent="0.25">
      <c r="A2097" s="37">
        <f t="shared" si="32"/>
        <v>2096</v>
      </c>
      <c r="B2097" s="38">
        <v>81292</v>
      </c>
      <c r="C2097" s="38" t="s">
        <v>1665</v>
      </c>
    </row>
    <row r="2098" spans="1:3" x14ac:dyDescent="0.25">
      <c r="A2098" s="37">
        <f t="shared" si="32"/>
        <v>2097</v>
      </c>
      <c r="B2098" s="38">
        <v>812921</v>
      </c>
      <c r="C2098" s="38" t="s">
        <v>1666</v>
      </c>
    </row>
    <row r="2099" spans="1:3" x14ac:dyDescent="0.25">
      <c r="A2099" s="37">
        <f t="shared" si="32"/>
        <v>2098</v>
      </c>
      <c r="B2099" s="38">
        <v>812922</v>
      </c>
      <c r="C2099" s="38" t="s">
        <v>1667</v>
      </c>
    </row>
    <row r="2100" spans="1:3" x14ac:dyDescent="0.25">
      <c r="A2100" s="37">
        <f t="shared" si="32"/>
        <v>2099</v>
      </c>
      <c r="B2100" s="38">
        <v>81293</v>
      </c>
      <c r="C2100" s="38" t="s">
        <v>1668</v>
      </c>
    </row>
    <row r="2101" spans="1:3" x14ac:dyDescent="0.25">
      <c r="A2101" s="37">
        <f t="shared" si="32"/>
        <v>2100</v>
      </c>
      <c r="B2101" s="38">
        <v>812930</v>
      </c>
      <c r="C2101" s="38" t="s">
        <v>1668</v>
      </c>
    </row>
    <row r="2102" spans="1:3" x14ac:dyDescent="0.25">
      <c r="A2102" s="37">
        <f t="shared" si="32"/>
        <v>2101</v>
      </c>
      <c r="B2102" s="38">
        <v>81299</v>
      </c>
      <c r="C2102" s="38" t="s">
        <v>1669</v>
      </c>
    </row>
    <row r="2103" spans="1:3" x14ac:dyDescent="0.25">
      <c r="A2103" s="37">
        <f t="shared" si="32"/>
        <v>2102</v>
      </c>
      <c r="B2103" s="38">
        <v>812990</v>
      </c>
      <c r="C2103" s="38" t="s">
        <v>1669</v>
      </c>
    </row>
    <row r="2104" spans="1:3" x14ac:dyDescent="0.25">
      <c r="A2104" s="37">
        <f t="shared" si="32"/>
        <v>2103</v>
      </c>
      <c r="B2104" s="38">
        <v>813</v>
      </c>
      <c r="C2104" s="38" t="s">
        <v>1670</v>
      </c>
    </row>
    <row r="2105" spans="1:3" x14ac:dyDescent="0.25">
      <c r="A2105" s="37">
        <f t="shared" si="32"/>
        <v>2104</v>
      </c>
      <c r="B2105" s="38">
        <v>8131</v>
      </c>
      <c r="C2105" s="38" t="s">
        <v>1671</v>
      </c>
    </row>
    <row r="2106" spans="1:3" x14ac:dyDescent="0.25">
      <c r="A2106" s="37">
        <f t="shared" si="32"/>
        <v>2105</v>
      </c>
      <c r="B2106" s="38">
        <v>81311</v>
      </c>
      <c r="C2106" s="38" t="s">
        <v>1671</v>
      </c>
    </row>
    <row r="2107" spans="1:3" x14ac:dyDescent="0.25">
      <c r="A2107" s="37">
        <f t="shared" si="32"/>
        <v>2106</v>
      </c>
      <c r="B2107" s="38">
        <v>813110</v>
      </c>
      <c r="C2107" s="38" t="s">
        <v>1671</v>
      </c>
    </row>
    <row r="2108" spans="1:3" x14ac:dyDescent="0.25">
      <c r="A2108" s="37">
        <f t="shared" si="32"/>
        <v>2107</v>
      </c>
      <c r="B2108" s="38">
        <v>8132</v>
      </c>
      <c r="C2108" s="38" t="s">
        <v>1672</v>
      </c>
    </row>
    <row r="2109" spans="1:3" x14ac:dyDescent="0.25">
      <c r="A2109" s="37">
        <f t="shared" si="32"/>
        <v>2108</v>
      </c>
      <c r="B2109" s="38">
        <v>81321</v>
      </c>
      <c r="C2109" s="38" t="s">
        <v>1672</v>
      </c>
    </row>
    <row r="2110" spans="1:3" x14ac:dyDescent="0.25">
      <c r="A2110" s="37">
        <f t="shared" si="32"/>
        <v>2109</v>
      </c>
      <c r="B2110" s="38">
        <v>813211</v>
      </c>
      <c r="C2110" s="38" t="s">
        <v>1673</v>
      </c>
    </row>
    <row r="2111" spans="1:3" x14ac:dyDescent="0.25">
      <c r="A2111" s="37">
        <f t="shared" si="32"/>
        <v>2110</v>
      </c>
      <c r="B2111" s="38">
        <v>813212</v>
      </c>
      <c r="C2111" s="38" t="s">
        <v>1674</v>
      </c>
    </row>
    <row r="2112" spans="1:3" x14ac:dyDescent="0.25">
      <c r="A2112" s="37">
        <f t="shared" si="32"/>
        <v>2111</v>
      </c>
      <c r="B2112" s="38">
        <v>813219</v>
      </c>
      <c r="C2112" s="38" t="s">
        <v>1675</v>
      </c>
    </row>
    <row r="2113" spans="1:3" x14ac:dyDescent="0.25">
      <c r="A2113" s="37">
        <f t="shared" si="32"/>
        <v>2112</v>
      </c>
      <c r="B2113" s="38">
        <v>8133</v>
      </c>
      <c r="C2113" s="38" t="s">
        <v>1676</v>
      </c>
    </row>
    <row r="2114" spans="1:3" x14ac:dyDescent="0.25">
      <c r="A2114" s="37">
        <f t="shared" si="32"/>
        <v>2113</v>
      </c>
      <c r="B2114" s="38">
        <v>81331</v>
      </c>
      <c r="C2114" s="38" t="s">
        <v>1676</v>
      </c>
    </row>
    <row r="2115" spans="1:3" x14ac:dyDescent="0.25">
      <c r="A2115" s="37">
        <f t="shared" si="32"/>
        <v>2114</v>
      </c>
      <c r="B2115" s="38">
        <v>813311</v>
      </c>
      <c r="C2115" s="38" t="s">
        <v>1677</v>
      </c>
    </row>
    <row r="2116" spans="1:3" x14ac:dyDescent="0.25">
      <c r="A2116" s="37">
        <f t="shared" ref="A2116:A2179" si="33">A2115+1</f>
        <v>2115</v>
      </c>
      <c r="B2116" s="38">
        <v>813312</v>
      </c>
      <c r="C2116" s="38" t="s">
        <v>1678</v>
      </c>
    </row>
    <row r="2117" spans="1:3" x14ac:dyDescent="0.25">
      <c r="A2117" s="37">
        <f t="shared" si="33"/>
        <v>2116</v>
      </c>
      <c r="B2117" s="38">
        <v>813319</v>
      </c>
      <c r="C2117" s="38" t="s">
        <v>1679</v>
      </c>
    </row>
    <row r="2118" spans="1:3" x14ac:dyDescent="0.25">
      <c r="A2118" s="37">
        <f t="shared" si="33"/>
        <v>2117</v>
      </c>
      <c r="B2118" s="38">
        <v>8134</v>
      </c>
      <c r="C2118" s="38" t="s">
        <v>1680</v>
      </c>
    </row>
    <row r="2119" spans="1:3" x14ac:dyDescent="0.25">
      <c r="A2119" s="37">
        <f t="shared" si="33"/>
        <v>2118</v>
      </c>
      <c r="B2119" s="38">
        <v>81341</v>
      </c>
      <c r="C2119" s="38" t="s">
        <v>1680</v>
      </c>
    </row>
    <row r="2120" spans="1:3" x14ac:dyDescent="0.25">
      <c r="A2120" s="37">
        <f t="shared" si="33"/>
        <v>2119</v>
      </c>
      <c r="B2120" s="38">
        <v>813410</v>
      </c>
      <c r="C2120" s="38" t="s">
        <v>1680</v>
      </c>
    </row>
    <row r="2121" spans="1:3" x14ac:dyDescent="0.25">
      <c r="A2121" s="37">
        <f t="shared" si="33"/>
        <v>2120</v>
      </c>
      <c r="B2121" s="38">
        <v>8139</v>
      </c>
      <c r="C2121" s="38" t="s">
        <v>1681</v>
      </c>
    </row>
    <row r="2122" spans="1:3" x14ac:dyDescent="0.25">
      <c r="A2122" s="37">
        <f t="shared" si="33"/>
        <v>2121</v>
      </c>
      <c r="B2122" s="38">
        <v>81391</v>
      </c>
      <c r="C2122" s="38" t="s">
        <v>1682</v>
      </c>
    </row>
    <row r="2123" spans="1:3" x14ac:dyDescent="0.25">
      <c r="A2123" s="37">
        <f t="shared" si="33"/>
        <v>2122</v>
      </c>
      <c r="B2123" s="38">
        <v>813910</v>
      </c>
      <c r="C2123" s="38" t="s">
        <v>1682</v>
      </c>
    </row>
    <row r="2124" spans="1:3" x14ac:dyDescent="0.25">
      <c r="A2124" s="37">
        <f t="shared" si="33"/>
        <v>2123</v>
      </c>
      <c r="B2124" s="38">
        <v>81392</v>
      </c>
      <c r="C2124" s="38" t="s">
        <v>1683</v>
      </c>
    </row>
    <row r="2125" spans="1:3" x14ac:dyDescent="0.25">
      <c r="A2125" s="37">
        <f t="shared" si="33"/>
        <v>2124</v>
      </c>
      <c r="B2125" s="38">
        <v>813920</v>
      </c>
      <c r="C2125" s="38" t="s">
        <v>1683</v>
      </c>
    </row>
    <row r="2126" spans="1:3" x14ac:dyDescent="0.25">
      <c r="A2126" s="37">
        <f t="shared" si="33"/>
        <v>2125</v>
      </c>
      <c r="B2126" s="38">
        <v>81393</v>
      </c>
      <c r="C2126" s="38" t="s">
        <v>1684</v>
      </c>
    </row>
    <row r="2127" spans="1:3" x14ac:dyDescent="0.25">
      <c r="A2127" s="37">
        <f t="shared" si="33"/>
        <v>2126</v>
      </c>
      <c r="B2127" s="38">
        <v>813930</v>
      </c>
      <c r="C2127" s="38" t="s">
        <v>1684</v>
      </c>
    </row>
    <row r="2128" spans="1:3" x14ac:dyDescent="0.25">
      <c r="A2128" s="37">
        <f t="shared" si="33"/>
        <v>2127</v>
      </c>
      <c r="B2128" s="38">
        <v>81394</v>
      </c>
      <c r="C2128" s="38" t="s">
        <v>1685</v>
      </c>
    </row>
    <row r="2129" spans="1:3" x14ac:dyDescent="0.25">
      <c r="A2129" s="37">
        <f t="shared" si="33"/>
        <v>2128</v>
      </c>
      <c r="B2129" s="38">
        <v>813940</v>
      </c>
      <c r="C2129" s="38" t="s">
        <v>1685</v>
      </c>
    </row>
    <row r="2130" spans="1:3" ht="25.5" x14ac:dyDescent="0.25">
      <c r="A2130" s="37">
        <f t="shared" si="33"/>
        <v>2129</v>
      </c>
      <c r="B2130" s="38">
        <v>81399</v>
      </c>
      <c r="C2130" s="38" t="s">
        <v>1686</v>
      </c>
    </row>
    <row r="2131" spans="1:3" ht="25.5" x14ac:dyDescent="0.25">
      <c r="A2131" s="37">
        <f t="shared" si="33"/>
        <v>2130</v>
      </c>
      <c r="B2131" s="38">
        <v>813990</v>
      </c>
      <c r="C2131" s="38" t="s">
        <v>1686</v>
      </c>
    </row>
    <row r="2132" spans="1:3" x14ac:dyDescent="0.25">
      <c r="A2132" s="37">
        <f t="shared" si="33"/>
        <v>2131</v>
      </c>
      <c r="B2132" s="38">
        <v>814</v>
      </c>
      <c r="C2132" s="38" t="s">
        <v>1687</v>
      </c>
    </row>
    <row r="2133" spans="1:3" x14ac:dyDescent="0.25">
      <c r="A2133" s="37">
        <f t="shared" si="33"/>
        <v>2132</v>
      </c>
      <c r="B2133" s="38">
        <v>8141</v>
      </c>
      <c r="C2133" s="38" t="s">
        <v>1687</v>
      </c>
    </row>
    <row r="2134" spans="1:3" x14ac:dyDescent="0.25">
      <c r="A2134" s="37">
        <f t="shared" si="33"/>
        <v>2133</v>
      </c>
      <c r="B2134" s="38">
        <v>81411</v>
      </c>
      <c r="C2134" s="38" t="s">
        <v>1687</v>
      </c>
    </row>
    <row r="2135" spans="1:3" x14ac:dyDescent="0.25">
      <c r="A2135" s="37">
        <f t="shared" si="33"/>
        <v>2134</v>
      </c>
      <c r="B2135" s="38">
        <v>814110</v>
      </c>
      <c r="C2135" s="38" t="s">
        <v>1687</v>
      </c>
    </row>
    <row r="2136" spans="1:3" x14ac:dyDescent="0.25">
      <c r="A2136" s="37">
        <f t="shared" si="33"/>
        <v>2135</v>
      </c>
      <c r="B2136" s="38">
        <v>92</v>
      </c>
      <c r="C2136" s="38" t="s">
        <v>1688</v>
      </c>
    </row>
    <row r="2137" spans="1:3" x14ac:dyDescent="0.25">
      <c r="A2137" s="37">
        <f t="shared" si="33"/>
        <v>2136</v>
      </c>
      <c r="B2137" s="38">
        <v>921</v>
      </c>
      <c r="C2137" s="38" t="s">
        <v>1689</v>
      </c>
    </row>
    <row r="2138" spans="1:3" x14ac:dyDescent="0.25">
      <c r="A2138" s="37">
        <f t="shared" si="33"/>
        <v>2137</v>
      </c>
      <c r="B2138" s="38">
        <v>9211</v>
      </c>
      <c r="C2138" s="38" t="s">
        <v>1689</v>
      </c>
    </row>
    <row r="2139" spans="1:3" x14ac:dyDescent="0.25">
      <c r="A2139" s="37">
        <f t="shared" si="33"/>
        <v>2138</v>
      </c>
      <c r="B2139" s="38">
        <v>92111</v>
      </c>
      <c r="C2139" s="38" t="s">
        <v>1690</v>
      </c>
    </row>
    <row r="2140" spans="1:3" x14ac:dyDescent="0.25">
      <c r="A2140" s="37">
        <f t="shared" si="33"/>
        <v>2139</v>
      </c>
      <c r="B2140" s="38">
        <v>921110</v>
      </c>
      <c r="C2140" s="38" t="s">
        <v>1690</v>
      </c>
    </row>
    <row r="2141" spans="1:3" x14ac:dyDescent="0.25">
      <c r="A2141" s="37">
        <f t="shared" si="33"/>
        <v>2140</v>
      </c>
      <c r="B2141" s="38">
        <v>92112</v>
      </c>
      <c r="C2141" s="38" t="s">
        <v>1691</v>
      </c>
    </row>
    <row r="2142" spans="1:3" x14ac:dyDescent="0.25">
      <c r="A2142" s="37">
        <f t="shared" si="33"/>
        <v>2141</v>
      </c>
      <c r="B2142" s="38">
        <v>921120</v>
      </c>
      <c r="C2142" s="38" t="s">
        <v>1691</v>
      </c>
    </row>
    <row r="2143" spans="1:3" x14ac:dyDescent="0.25">
      <c r="A2143" s="37">
        <f t="shared" si="33"/>
        <v>2142</v>
      </c>
      <c r="B2143" s="38">
        <v>92113</v>
      </c>
      <c r="C2143" s="38" t="s">
        <v>1692</v>
      </c>
    </row>
    <row r="2144" spans="1:3" x14ac:dyDescent="0.25">
      <c r="A2144" s="37">
        <f t="shared" si="33"/>
        <v>2143</v>
      </c>
      <c r="B2144" s="38">
        <v>921130</v>
      </c>
      <c r="C2144" s="38" t="s">
        <v>1692</v>
      </c>
    </row>
    <row r="2145" spans="1:3" x14ac:dyDescent="0.25">
      <c r="A2145" s="37">
        <f t="shared" si="33"/>
        <v>2144</v>
      </c>
      <c r="B2145" s="38">
        <v>92114</v>
      </c>
      <c r="C2145" s="38" t="s">
        <v>1693</v>
      </c>
    </row>
    <row r="2146" spans="1:3" x14ac:dyDescent="0.25">
      <c r="A2146" s="37">
        <f t="shared" si="33"/>
        <v>2145</v>
      </c>
      <c r="B2146" s="38">
        <v>921140</v>
      </c>
      <c r="C2146" s="38" t="s">
        <v>1693</v>
      </c>
    </row>
    <row r="2147" spans="1:3" x14ac:dyDescent="0.25">
      <c r="A2147" s="37">
        <f t="shared" si="33"/>
        <v>2146</v>
      </c>
      <c r="B2147" s="38">
        <v>92115</v>
      </c>
      <c r="C2147" s="38" t="s">
        <v>1694</v>
      </c>
    </row>
    <row r="2148" spans="1:3" x14ac:dyDescent="0.25">
      <c r="A2148" s="37">
        <f t="shared" si="33"/>
        <v>2147</v>
      </c>
      <c r="B2148" s="38">
        <v>921150</v>
      </c>
      <c r="C2148" s="38" t="s">
        <v>1694</v>
      </c>
    </row>
    <row r="2149" spans="1:3" x14ac:dyDescent="0.25">
      <c r="A2149" s="37">
        <f t="shared" si="33"/>
        <v>2148</v>
      </c>
      <c r="B2149" s="38">
        <v>92119</v>
      </c>
      <c r="C2149" s="38" t="s">
        <v>1695</v>
      </c>
    </row>
    <row r="2150" spans="1:3" x14ac:dyDescent="0.25">
      <c r="A2150" s="37">
        <f t="shared" si="33"/>
        <v>2149</v>
      </c>
      <c r="B2150" s="38">
        <v>921190</v>
      </c>
      <c r="C2150" s="38" t="s">
        <v>1695</v>
      </c>
    </row>
    <row r="2151" spans="1:3" x14ac:dyDescent="0.25">
      <c r="A2151" s="37">
        <f t="shared" si="33"/>
        <v>2150</v>
      </c>
      <c r="B2151" s="38">
        <v>922</v>
      </c>
      <c r="C2151" s="38" t="s">
        <v>1696</v>
      </c>
    </row>
    <row r="2152" spans="1:3" x14ac:dyDescent="0.25">
      <c r="A2152" s="37">
        <f t="shared" si="33"/>
        <v>2151</v>
      </c>
      <c r="B2152" s="38">
        <v>9221</v>
      </c>
      <c r="C2152" s="38" t="s">
        <v>1696</v>
      </c>
    </row>
    <row r="2153" spans="1:3" x14ac:dyDescent="0.25">
      <c r="A2153" s="37">
        <f t="shared" si="33"/>
        <v>2152</v>
      </c>
      <c r="B2153" s="38">
        <v>92211</v>
      </c>
      <c r="C2153" s="38" t="s">
        <v>1697</v>
      </c>
    </row>
    <row r="2154" spans="1:3" x14ac:dyDescent="0.25">
      <c r="A2154" s="37">
        <f t="shared" si="33"/>
        <v>2153</v>
      </c>
      <c r="B2154" s="38">
        <v>922110</v>
      </c>
      <c r="C2154" s="38" t="s">
        <v>1697</v>
      </c>
    </row>
    <row r="2155" spans="1:3" x14ac:dyDescent="0.25">
      <c r="A2155" s="37">
        <f t="shared" si="33"/>
        <v>2154</v>
      </c>
      <c r="B2155" s="38">
        <v>92212</v>
      </c>
      <c r="C2155" s="38" t="s">
        <v>1698</v>
      </c>
    </row>
    <row r="2156" spans="1:3" x14ac:dyDescent="0.25">
      <c r="A2156" s="37">
        <f t="shared" si="33"/>
        <v>2155</v>
      </c>
      <c r="B2156" s="38">
        <v>922120</v>
      </c>
      <c r="C2156" s="38" t="s">
        <v>1698</v>
      </c>
    </row>
    <row r="2157" spans="1:3" x14ac:dyDescent="0.25">
      <c r="A2157" s="37">
        <f t="shared" si="33"/>
        <v>2156</v>
      </c>
      <c r="B2157" s="38">
        <v>92213</v>
      </c>
      <c r="C2157" s="38" t="s">
        <v>1699</v>
      </c>
    </row>
    <row r="2158" spans="1:3" x14ac:dyDescent="0.25">
      <c r="A2158" s="37">
        <f t="shared" si="33"/>
        <v>2157</v>
      </c>
      <c r="B2158" s="38">
        <v>922130</v>
      </c>
      <c r="C2158" s="38" t="s">
        <v>1699</v>
      </c>
    </row>
    <row r="2159" spans="1:3" x14ac:dyDescent="0.25">
      <c r="A2159" s="37">
        <f t="shared" si="33"/>
        <v>2158</v>
      </c>
      <c r="B2159" s="38">
        <v>92214</v>
      </c>
      <c r="C2159" s="38" t="s">
        <v>1700</v>
      </c>
    </row>
    <row r="2160" spans="1:3" x14ac:dyDescent="0.25">
      <c r="A2160" s="37">
        <f t="shared" si="33"/>
        <v>2159</v>
      </c>
      <c r="B2160" s="38">
        <v>922140</v>
      </c>
      <c r="C2160" s="38" t="s">
        <v>1700</v>
      </c>
    </row>
    <row r="2161" spans="1:3" x14ac:dyDescent="0.25">
      <c r="A2161" s="37">
        <f t="shared" si="33"/>
        <v>2160</v>
      </c>
      <c r="B2161" s="38">
        <v>92215</v>
      </c>
      <c r="C2161" s="38" t="s">
        <v>1701</v>
      </c>
    </row>
    <row r="2162" spans="1:3" x14ac:dyDescent="0.25">
      <c r="A2162" s="37">
        <f t="shared" si="33"/>
        <v>2161</v>
      </c>
      <c r="B2162" s="38">
        <v>922150</v>
      </c>
      <c r="C2162" s="38" t="s">
        <v>1701</v>
      </c>
    </row>
    <row r="2163" spans="1:3" x14ac:dyDescent="0.25">
      <c r="A2163" s="37">
        <f t="shared" si="33"/>
        <v>2162</v>
      </c>
      <c r="B2163" s="38">
        <v>92216</v>
      </c>
      <c r="C2163" s="38" t="s">
        <v>1702</v>
      </c>
    </row>
    <row r="2164" spans="1:3" x14ac:dyDescent="0.25">
      <c r="A2164" s="37">
        <f t="shared" si="33"/>
        <v>2163</v>
      </c>
      <c r="B2164" s="38">
        <v>922160</v>
      </c>
      <c r="C2164" s="38" t="s">
        <v>1702</v>
      </c>
    </row>
    <row r="2165" spans="1:3" x14ac:dyDescent="0.25">
      <c r="A2165" s="37">
        <f t="shared" si="33"/>
        <v>2164</v>
      </c>
      <c r="B2165" s="38">
        <v>92219</v>
      </c>
      <c r="C2165" s="38" t="s">
        <v>1703</v>
      </c>
    </row>
    <row r="2166" spans="1:3" x14ac:dyDescent="0.25">
      <c r="A2166" s="37">
        <f t="shared" si="33"/>
        <v>2165</v>
      </c>
      <c r="B2166" s="38">
        <v>922190</v>
      </c>
      <c r="C2166" s="38" t="s">
        <v>1703</v>
      </c>
    </row>
    <row r="2167" spans="1:3" x14ac:dyDescent="0.25">
      <c r="A2167" s="37">
        <f t="shared" si="33"/>
        <v>2166</v>
      </c>
      <c r="B2167" s="38">
        <v>923</v>
      </c>
      <c r="C2167" s="38" t="s">
        <v>1704</v>
      </c>
    </row>
    <row r="2168" spans="1:3" x14ac:dyDescent="0.25">
      <c r="A2168" s="37">
        <f t="shared" si="33"/>
        <v>2167</v>
      </c>
      <c r="B2168" s="38">
        <v>9231</v>
      </c>
      <c r="C2168" s="38" t="s">
        <v>1704</v>
      </c>
    </row>
    <row r="2169" spans="1:3" x14ac:dyDescent="0.25">
      <c r="A2169" s="37">
        <f t="shared" si="33"/>
        <v>2168</v>
      </c>
      <c r="B2169" s="38">
        <v>92311</v>
      </c>
      <c r="C2169" s="38" t="s">
        <v>1705</v>
      </c>
    </row>
    <row r="2170" spans="1:3" x14ac:dyDescent="0.25">
      <c r="A2170" s="37">
        <f t="shared" si="33"/>
        <v>2169</v>
      </c>
      <c r="B2170" s="38">
        <v>923110</v>
      </c>
      <c r="C2170" s="38" t="s">
        <v>1705</v>
      </c>
    </row>
    <row r="2171" spans="1:3" x14ac:dyDescent="0.25">
      <c r="A2171" s="37">
        <f t="shared" si="33"/>
        <v>2170</v>
      </c>
      <c r="B2171" s="38">
        <v>92312</v>
      </c>
      <c r="C2171" s="38" t="s">
        <v>1706</v>
      </c>
    </row>
    <row r="2172" spans="1:3" x14ac:dyDescent="0.25">
      <c r="A2172" s="37">
        <f t="shared" si="33"/>
        <v>2171</v>
      </c>
      <c r="B2172" s="38">
        <v>923120</v>
      </c>
      <c r="C2172" s="38" t="s">
        <v>1706</v>
      </c>
    </row>
    <row r="2173" spans="1:3" ht="25.5" x14ac:dyDescent="0.25">
      <c r="A2173" s="37">
        <f t="shared" si="33"/>
        <v>2172</v>
      </c>
      <c r="B2173" s="38">
        <v>92313</v>
      </c>
      <c r="C2173" s="38" t="s">
        <v>1707</v>
      </c>
    </row>
    <row r="2174" spans="1:3" ht="25.5" x14ac:dyDescent="0.25">
      <c r="A2174" s="37">
        <f t="shared" si="33"/>
        <v>2173</v>
      </c>
      <c r="B2174" s="38">
        <v>923130</v>
      </c>
      <c r="C2174" s="38" t="s">
        <v>1707</v>
      </c>
    </row>
    <row r="2175" spans="1:3" x14ac:dyDescent="0.25">
      <c r="A2175" s="37">
        <f t="shared" si="33"/>
        <v>2174</v>
      </c>
      <c r="B2175" s="38">
        <v>92314</v>
      </c>
      <c r="C2175" s="38" t="s">
        <v>1708</v>
      </c>
    </row>
    <row r="2176" spans="1:3" x14ac:dyDescent="0.25">
      <c r="A2176" s="37">
        <f t="shared" si="33"/>
        <v>2175</v>
      </c>
      <c r="B2176" s="38">
        <v>923140</v>
      </c>
      <c r="C2176" s="38" t="s">
        <v>1708</v>
      </c>
    </row>
    <row r="2177" spans="1:3" x14ac:dyDescent="0.25">
      <c r="A2177" s="37">
        <f t="shared" si="33"/>
        <v>2176</v>
      </c>
      <c r="B2177" s="38">
        <v>924</v>
      </c>
      <c r="C2177" s="38" t="s">
        <v>1709</v>
      </c>
    </row>
    <row r="2178" spans="1:3" x14ac:dyDescent="0.25">
      <c r="A2178" s="37">
        <f t="shared" si="33"/>
        <v>2177</v>
      </c>
      <c r="B2178" s="38">
        <v>9241</v>
      </c>
      <c r="C2178" s="38" t="s">
        <v>1709</v>
      </c>
    </row>
    <row r="2179" spans="1:3" x14ac:dyDescent="0.25">
      <c r="A2179" s="37">
        <f t="shared" si="33"/>
        <v>2178</v>
      </c>
      <c r="B2179" s="38">
        <v>92411</v>
      </c>
      <c r="C2179" s="38" t="s">
        <v>1710</v>
      </c>
    </row>
    <row r="2180" spans="1:3" x14ac:dyDescent="0.25">
      <c r="A2180" s="37">
        <f t="shared" ref="A2180:A2210" si="34">A2179+1</f>
        <v>2179</v>
      </c>
      <c r="B2180" s="38">
        <v>924110</v>
      </c>
      <c r="C2180" s="38" t="s">
        <v>1710</v>
      </c>
    </row>
    <row r="2181" spans="1:3" x14ac:dyDescent="0.25">
      <c r="A2181" s="37">
        <f t="shared" si="34"/>
        <v>2180</v>
      </c>
      <c r="B2181" s="38">
        <v>92412</v>
      </c>
      <c r="C2181" s="38" t="s">
        <v>1711</v>
      </c>
    </row>
    <row r="2182" spans="1:3" x14ac:dyDescent="0.25">
      <c r="A2182" s="37">
        <f t="shared" si="34"/>
        <v>2181</v>
      </c>
      <c r="B2182" s="38">
        <v>924120</v>
      </c>
      <c r="C2182" s="38" t="s">
        <v>1711</v>
      </c>
    </row>
    <row r="2183" spans="1:3" x14ac:dyDescent="0.25">
      <c r="A2183" s="37">
        <f t="shared" si="34"/>
        <v>2182</v>
      </c>
      <c r="B2183" s="38">
        <v>925</v>
      </c>
      <c r="C2183" s="38" t="s">
        <v>1712</v>
      </c>
    </row>
    <row r="2184" spans="1:3" x14ac:dyDescent="0.25">
      <c r="A2184" s="37">
        <f t="shared" si="34"/>
        <v>2183</v>
      </c>
      <c r="B2184" s="38">
        <v>9251</v>
      </c>
      <c r="C2184" s="38" t="s">
        <v>1712</v>
      </c>
    </row>
    <row r="2185" spans="1:3" x14ac:dyDescent="0.25">
      <c r="A2185" s="37">
        <f t="shared" si="34"/>
        <v>2184</v>
      </c>
      <c r="B2185" s="38">
        <v>92511</v>
      </c>
      <c r="C2185" s="38" t="s">
        <v>1713</v>
      </c>
    </row>
    <row r="2186" spans="1:3" x14ac:dyDescent="0.25">
      <c r="A2186" s="37">
        <f t="shared" si="34"/>
        <v>2185</v>
      </c>
      <c r="B2186" s="38">
        <v>925110</v>
      </c>
      <c r="C2186" s="38" t="s">
        <v>1713</v>
      </c>
    </row>
    <row r="2187" spans="1:3" x14ac:dyDescent="0.25">
      <c r="A2187" s="37">
        <f t="shared" si="34"/>
        <v>2186</v>
      </c>
      <c r="B2187" s="38">
        <v>92512</v>
      </c>
      <c r="C2187" s="38" t="s">
        <v>1714</v>
      </c>
    </row>
    <row r="2188" spans="1:3" x14ac:dyDescent="0.25">
      <c r="A2188" s="37">
        <f t="shared" si="34"/>
        <v>2187</v>
      </c>
      <c r="B2188" s="38">
        <v>925120</v>
      </c>
      <c r="C2188" s="38" t="s">
        <v>1714</v>
      </c>
    </row>
    <row r="2189" spans="1:3" x14ac:dyDescent="0.25">
      <c r="A2189" s="37">
        <f t="shared" si="34"/>
        <v>2188</v>
      </c>
      <c r="B2189" s="38">
        <v>926</v>
      </c>
      <c r="C2189" s="38" t="s">
        <v>1715</v>
      </c>
    </row>
    <row r="2190" spans="1:3" x14ac:dyDescent="0.25">
      <c r="A2190" s="37">
        <f t="shared" si="34"/>
        <v>2189</v>
      </c>
      <c r="B2190" s="38">
        <v>9261</v>
      </c>
      <c r="C2190" s="38" t="s">
        <v>1716</v>
      </c>
    </row>
    <row r="2191" spans="1:3" x14ac:dyDescent="0.25">
      <c r="A2191" s="37">
        <f t="shared" si="34"/>
        <v>2190</v>
      </c>
      <c r="B2191" s="38">
        <v>92611</v>
      </c>
      <c r="C2191" s="38" t="s">
        <v>1717</v>
      </c>
    </row>
    <row r="2192" spans="1:3" x14ac:dyDescent="0.25">
      <c r="A2192" s="37">
        <f t="shared" si="34"/>
        <v>2191</v>
      </c>
      <c r="B2192" s="38">
        <v>926110</v>
      </c>
      <c r="C2192" s="38" t="s">
        <v>1717</v>
      </c>
    </row>
    <row r="2193" spans="1:3" x14ac:dyDescent="0.25">
      <c r="A2193" s="37">
        <f t="shared" si="34"/>
        <v>2192</v>
      </c>
      <c r="B2193" s="38">
        <v>92612</v>
      </c>
      <c r="C2193" s="38" t="s">
        <v>1718</v>
      </c>
    </row>
    <row r="2194" spans="1:3" x14ac:dyDescent="0.25">
      <c r="A2194" s="37">
        <f t="shared" si="34"/>
        <v>2193</v>
      </c>
      <c r="B2194" s="38">
        <v>926120</v>
      </c>
      <c r="C2194" s="38" t="s">
        <v>1718</v>
      </c>
    </row>
    <row r="2195" spans="1:3" x14ac:dyDescent="0.25">
      <c r="A2195" s="37">
        <f t="shared" si="34"/>
        <v>2194</v>
      </c>
      <c r="B2195" s="38">
        <v>92613</v>
      </c>
      <c r="C2195" s="38" t="s">
        <v>1719</v>
      </c>
    </row>
    <row r="2196" spans="1:3" x14ac:dyDescent="0.25">
      <c r="A2196" s="37">
        <f t="shared" si="34"/>
        <v>2195</v>
      </c>
      <c r="B2196" s="38">
        <v>926130</v>
      </c>
      <c r="C2196" s="38" t="s">
        <v>1719</v>
      </c>
    </row>
    <row r="2197" spans="1:3" x14ac:dyDescent="0.25">
      <c r="A2197" s="37">
        <f t="shared" si="34"/>
        <v>2196</v>
      </c>
      <c r="B2197" s="38">
        <v>92614</v>
      </c>
      <c r="C2197" s="38" t="s">
        <v>1720</v>
      </c>
    </row>
    <row r="2198" spans="1:3" x14ac:dyDescent="0.25">
      <c r="A2198" s="37">
        <f t="shared" si="34"/>
        <v>2197</v>
      </c>
      <c r="B2198" s="38">
        <v>926140</v>
      </c>
      <c r="C2198" s="38" t="s">
        <v>1720</v>
      </c>
    </row>
    <row r="2199" spans="1:3" x14ac:dyDescent="0.25">
      <c r="A2199" s="37">
        <f t="shared" si="34"/>
        <v>2198</v>
      </c>
      <c r="B2199" s="38">
        <v>92615</v>
      </c>
      <c r="C2199" s="38" t="s">
        <v>1721</v>
      </c>
    </row>
    <row r="2200" spans="1:3" x14ac:dyDescent="0.25">
      <c r="A2200" s="37">
        <f t="shared" si="34"/>
        <v>2199</v>
      </c>
      <c r="B2200" s="38">
        <v>926150</v>
      </c>
      <c r="C2200" s="38" t="s">
        <v>1721</v>
      </c>
    </row>
    <row r="2201" spans="1:3" x14ac:dyDescent="0.25">
      <c r="A2201" s="37">
        <f t="shared" si="34"/>
        <v>2200</v>
      </c>
      <c r="B2201" s="38">
        <v>927</v>
      </c>
      <c r="C2201" s="38" t="s">
        <v>1722</v>
      </c>
    </row>
    <row r="2202" spans="1:3" x14ac:dyDescent="0.25">
      <c r="A2202" s="37">
        <f t="shared" si="34"/>
        <v>2201</v>
      </c>
      <c r="B2202" s="38">
        <v>9271</v>
      </c>
      <c r="C2202" s="38" t="s">
        <v>1722</v>
      </c>
    </row>
    <row r="2203" spans="1:3" x14ac:dyDescent="0.25">
      <c r="A2203" s="37">
        <f t="shared" si="34"/>
        <v>2202</v>
      </c>
      <c r="B2203" s="38">
        <v>92711</v>
      </c>
      <c r="C2203" s="38" t="s">
        <v>1722</v>
      </c>
    </row>
    <row r="2204" spans="1:3" x14ac:dyDescent="0.25">
      <c r="A2204" s="37">
        <f t="shared" si="34"/>
        <v>2203</v>
      </c>
      <c r="B2204" s="38">
        <v>927110</v>
      </c>
      <c r="C2204" s="38" t="s">
        <v>1722</v>
      </c>
    </row>
    <row r="2205" spans="1:3" x14ac:dyDescent="0.25">
      <c r="A2205" s="37">
        <f t="shared" si="34"/>
        <v>2204</v>
      </c>
      <c r="B2205" s="38">
        <v>928</v>
      </c>
      <c r="C2205" s="38" t="s">
        <v>1723</v>
      </c>
    </row>
    <row r="2206" spans="1:3" x14ac:dyDescent="0.25">
      <c r="A2206" s="37">
        <f t="shared" si="34"/>
        <v>2205</v>
      </c>
      <c r="B2206" s="38">
        <v>9281</v>
      </c>
      <c r="C2206" s="38" t="s">
        <v>1723</v>
      </c>
    </row>
    <row r="2207" spans="1:3" x14ac:dyDescent="0.25">
      <c r="A2207" s="37">
        <f t="shared" si="34"/>
        <v>2206</v>
      </c>
      <c r="B2207" s="38">
        <v>92811</v>
      </c>
      <c r="C2207" s="38" t="s">
        <v>1724</v>
      </c>
    </row>
    <row r="2208" spans="1:3" x14ac:dyDescent="0.25">
      <c r="A2208" s="37">
        <f t="shared" si="34"/>
        <v>2207</v>
      </c>
      <c r="B2208" s="38">
        <v>928110</v>
      </c>
      <c r="C2208" s="38" t="s">
        <v>1724</v>
      </c>
    </row>
    <row r="2209" spans="1:3" x14ac:dyDescent="0.25">
      <c r="A2209" s="37">
        <f t="shared" si="34"/>
        <v>2208</v>
      </c>
      <c r="B2209" s="38">
        <v>92812</v>
      </c>
      <c r="C2209" s="38" t="s">
        <v>1725</v>
      </c>
    </row>
    <row r="2210" spans="1:3" x14ac:dyDescent="0.25">
      <c r="A2210" s="37">
        <f t="shared" si="34"/>
        <v>2209</v>
      </c>
      <c r="B2210" s="38">
        <v>928120</v>
      </c>
      <c r="C2210" s="38" t="s">
        <v>1725</v>
      </c>
    </row>
    <row r="2211" spans="1:3" x14ac:dyDescent="0.25">
      <c r="A2211" s="37">
        <f>A2210+1</f>
        <v>2210</v>
      </c>
      <c r="B2211">
        <v>44311</v>
      </c>
      <c r="C2211" t="s">
        <v>1746</v>
      </c>
    </row>
    <row r="2212" spans="1:3" x14ac:dyDescent="0.25">
      <c r="A2212" s="37">
        <f t="shared" ref="A2212:A2217" si="35">A2211+1</f>
        <v>2211</v>
      </c>
      <c r="B2212">
        <v>443111</v>
      </c>
      <c r="C2212" s="37" t="s">
        <v>1747</v>
      </c>
    </row>
    <row r="2213" spans="1:3" x14ac:dyDescent="0.25">
      <c r="A2213" s="37">
        <f t="shared" si="35"/>
        <v>2212</v>
      </c>
      <c r="B2213">
        <v>443112</v>
      </c>
      <c r="C2213" s="37" t="s">
        <v>1748</v>
      </c>
    </row>
    <row r="2214" spans="1:3" x14ac:dyDescent="0.25">
      <c r="A2214" s="37">
        <f t="shared" si="35"/>
        <v>2213</v>
      </c>
      <c r="B2214">
        <v>44312</v>
      </c>
      <c r="C2214" s="37" t="s">
        <v>1749</v>
      </c>
    </row>
    <row r="2215" spans="1:3" x14ac:dyDescent="0.25">
      <c r="A2215" s="37">
        <f t="shared" si="35"/>
        <v>2214</v>
      </c>
      <c r="B2215">
        <v>7221</v>
      </c>
      <c r="C2215" s="37" t="s">
        <v>1750</v>
      </c>
    </row>
    <row r="2216" spans="1:3" x14ac:dyDescent="0.25">
      <c r="A2216" s="37">
        <f t="shared" si="35"/>
        <v>2215</v>
      </c>
      <c r="B2216">
        <v>7222</v>
      </c>
      <c r="C2216" s="37" t="s">
        <v>1751</v>
      </c>
    </row>
    <row r="2217" spans="1:3" x14ac:dyDescent="0.25">
      <c r="A2217" s="37">
        <f t="shared" si="35"/>
        <v>2216</v>
      </c>
      <c r="B2217">
        <v>722211</v>
      </c>
      <c r="C2217" s="37" t="s">
        <v>1752</v>
      </c>
    </row>
    <row r="19249" spans="2:3" x14ac:dyDescent="0.25">
      <c r="B19249" s="35"/>
      <c r="C19249" s="36"/>
    </row>
    <row r="19250" spans="2:3" x14ac:dyDescent="0.25">
      <c r="B19250" s="35"/>
      <c r="C19250" s="36"/>
    </row>
    <row r="19251" spans="2:3" x14ac:dyDescent="0.25">
      <c r="B19251" s="35"/>
      <c r="C19251" s="36"/>
    </row>
    <row r="19252" spans="2:3" x14ac:dyDescent="0.25">
      <c r="B19252" s="35"/>
      <c r="C19252" s="36"/>
    </row>
    <row r="19253" spans="2:3" x14ac:dyDescent="0.25">
      <c r="B19253" s="35"/>
      <c r="C19253" s="36"/>
    </row>
    <row r="19254" spans="2:3" x14ac:dyDescent="0.25">
      <c r="B19254" s="35"/>
      <c r="C19254" s="36"/>
    </row>
    <row r="19255" spans="2:3" x14ac:dyDescent="0.25">
      <c r="B19255" s="35"/>
      <c r="C19255" s="36"/>
    </row>
    <row r="19256" spans="2:3" x14ac:dyDescent="0.25">
      <c r="B19256" s="35"/>
      <c r="C19256" s="36"/>
    </row>
    <row r="19257" spans="2:3" x14ac:dyDescent="0.25">
      <c r="B19257" s="35"/>
      <c r="C19257" s="36"/>
    </row>
    <row r="19258" spans="2:3" x14ac:dyDescent="0.25">
      <c r="B19258" s="35"/>
      <c r="C19258" s="36"/>
    </row>
    <row r="19259" spans="2:3" x14ac:dyDescent="0.25">
      <c r="B19259" s="35"/>
      <c r="C19259" s="36"/>
    </row>
    <row r="19260" spans="2:3" x14ac:dyDescent="0.25">
      <c r="B19260" s="35"/>
      <c r="C19260" s="36"/>
    </row>
    <row r="19261" spans="2:3" x14ac:dyDescent="0.25">
      <c r="B19261" s="35"/>
      <c r="C19261" s="36"/>
    </row>
    <row r="19262" spans="2:3" x14ac:dyDescent="0.25">
      <c r="B19262" s="35"/>
      <c r="C19262" s="36"/>
    </row>
    <row r="19263" spans="2:3" x14ac:dyDescent="0.25">
      <c r="B19263" s="35"/>
      <c r="C19263" s="36"/>
    </row>
    <row r="19264" spans="2:3" x14ac:dyDescent="0.25">
      <c r="B19264" s="35"/>
      <c r="C19264" s="36"/>
    </row>
    <row r="19265" spans="2:3" x14ac:dyDescent="0.25">
      <c r="B19265" s="35"/>
      <c r="C19265" s="36"/>
    </row>
    <row r="19266" spans="2:3" x14ac:dyDescent="0.25">
      <c r="B19266" s="35"/>
      <c r="C19266" s="36"/>
    </row>
    <row r="19267" spans="2:3" x14ac:dyDescent="0.25">
      <c r="B19267" s="35"/>
      <c r="C19267" s="36"/>
    </row>
    <row r="19268" spans="2:3" x14ac:dyDescent="0.25">
      <c r="B19268" s="35"/>
      <c r="C19268" s="36"/>
    </row>
    <row r="19269" spans="2:3" x14ac:dyDescent="0.25">
      <c r="B19269" s="35"/>
      <c r="C19269" s="36"/>
    </row>
    <row r="19270" spans="2:3" x14ac:dyDescent="0.25">
      <c r="B19270" s="35"/>
      <c r="C19270" s="36"/>
    </row>
    <row r="19271" spans="2:3" x14ac:dyDescent="0.25">
      <c r="B19271" s="35"/>
      <c r="C19271" s="36"/>
    </row>
    <row r="19272" spans="2:3" x14ac:dyDescent="0.25">
      <c r="B19272" s="35"/>
      <c r="C19272" s="36"/>
    </row>
    <row r="19273" spans="2:3" x14ac:dyDescent="0.25">
      <c r="B19273" s="35"/>
      <c r="C19273"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K50"/>
  <sheetViews>
    <sheetView zoomScaleNormal="100" workbookViewId="0"/>
  </sheetViews>
  <sheetFormatPr defaultRowHeight="15" x14ac:dyDescent="0.25"/>
  <cols>
    <col min="1" max="1" width="15.28515625" bestFit="1" customWidth="1"/>
    <col min="2" max="2" width="12.28515625" bestFit="1" customWidth="1"/>
    <col min="4" max="4" width="16.7109375" bestFit="1" customWidth="1"/>
    <col min="5" max="5" width="10.5703125" bestFit="1" customWidth="1"/>
    <col min="6" max="6" width="13.28515625" bestFit="1" customWidth="1"/>
    <col min="7" max="7" width="20.7109375" bestFit="1" customWidth="1"/>
    <col min="8" max="8" width="25.7109375" bestFit="1" customWidth="1"/>
  </cols>
  <sheetData>
    <row r="1" spans="1:11" x14ac:dyDescent="0.25">
      <c r="A1" s="77" t="s">
        <v>1756</v>
      </c>
      <c r="B1" s="77" t="s">
        <v>1757</v>
      </c>
      <c r="C1" s="77" t="s">
        <v>55</v>
      </c>
      <c r="D1" s="77" t="s">
        <v>1761</v>
      </c>
      <c r="E1" s="77" t="s">
        <v>1759</v>
      </c>
      <c r="F1" s="77"/>
      <c r="G1" s="77"/>
      <c r="H1" s="77"/>
    </row>
    <row r="2" spans="1:11" x14ac:dyDescent="0.25">
      <c r="A2">
        <v>146811</v>
      </c>
      <c r="B2">
        <v>173</v>
      </c>
      <c r="C2" s="76">
        <v>448.04</v>
      </c>
      <c r="D2">
        <v>4</v>
      </c>
      <c r="E2" s="76">
        <v>1792.16</v>
      </c>
      <c r="G2" s="37"/>
      <c r="J2" s="37"/>
    </row>
    <row r="3" spans="1:11" x14ac:dyDescent="0.25">
      <c r="A3" s="37">
        <v>146811</v>
      </c>
      <c r="B3" s="37">
        <v>102</v>
      </c>
      <c r="C3" s="76">
        <v>379.11</v>
      </c>
      <c r="D3" s="37">
        <v>2</v>
      </c>
      <c r="E3" s="76">
        <v>758.22</v>
      </c>
      <c r="F3" s="37"/>
      <c r="G3" s="37"/>
      <c r="H3" s="37"/>
      <c r="I3" s="37"/>
      <c r="J3" s="37"/>
      <c r="K3" s="37"/>
    </row>
    <row r="4" spans="1:11" x14ac:dyDescent="0.25">
      <c r="A4" s="37">
        <v>146811</v>
      </c>
      <c r="B4" s="37">
        <v>152</v>
      </c>
      <c r="C4" s="76">
        <v>483.04</v>
      </c>
      <c r="D4" s="37">
        <v>4</v>
      </c>
      <c r="E4" s="76">
        <v>1932.16</v>
      </c>
      <c r="F4" s="37"/>
      <c r="G4" s="37"/>
      <c r="H4" s="37"/>
      <c r="I4" s="37"/>
      <c r="J4" s="37"/>
      <c r="K4" s="37"/>
    </row>
    <row r="5" spans="1:11" x14ac:dyDescent="0.25">
      <c r="A5" s="37">
        <v>146811</v>
      </c>
      <c r="B5" s="37">
        <v>150</v>
      </c>
      <c r="C5" s="76">
        <v>199.42</v>
      </c>
      <c r="D5" s="37">
        <v>2</v>
      </c>
      <c r="E5" s="76">
        <v>398.84</v>
      </c>
      <c r="F5" s="37"/>
      <c r="G5" s="37"/>
      <c r="H5" s="37"/>
      <c r="I5" s="37"/>
      <c r="J5" s="37"/>
      <c r="K5" s="37"/>
    </row>
    <row r="6" spans="1:11" x14ac:dyDescent="0.25">
      <c r="A6" s="37">
        <v>147658</v>
      </c>
      <c r="B6" s="37">
        <v>180</v>
      </c>
      <c r="C6" s="76">
        <v>482.69</v>
      </c>
      <c r="D6" s="37">
        <v>2</v>
      </c>
      <c r="E6" s="76">
        <v>965.38</v>
      </c>
      <c r="F6" s="37"/>
      <c r="G6" s="37"/>
      <c r="H6" s="37"/>
      <c r="I6" s="37"/>
      <c r="J6" s="37"/>
      <c r="K6" s="37"/>
    </row>
    <row r="7" spans="1:11" x14ac:dyDescent="0.25">
      <c r="A7" s="37">
        <v>147658</v>
      </c>
      <c r="B7" s="37">
        <v>176</v>
      </c>
      <c r="C7" s="76">
        <v>177.12</v>
      </c>
      <c r="D7" s="37">
        <v>3</v>
      </c>
      <c r="E7" s="76">
        <v>531.36</v>
      </c>
      <c r="F7" s="37"/>
      <c r="G7" s="37"/>
      <c r="H7" s="37"/>
      <c r="I7" s="37"/>
      <c r="J7" s="37"/>
      <c r="K7" s="37"/>
    </row>
    <row r="8" spans="1:11" x14ac:dyDescent="0.25">
      <c r="A8" s="37">
        <v>143742</v>
      </c>
      <c r="B8" s="37">
        <v>140</v>
      </c>
      <c r="C8" s="76">
        <v>277.2</v>
      </c>
      <c r="D8" s="37">
        <v>3</v>
      </c>
      <c r="E8" s="76">
        <v>831.59999999999991</v>
      </c>
      <c r="F8" s="37"/>
      <c r="G8" s="37"/>
      <c r="H8" s="37"/>
      <c r="I8" s="37"/>
      <c r="J8" s="37"/>
      <c r="K8" s="37"/>
    </row>
    <row r="9" spans="1:11" x14ac:dyDescent="0.25">
      <c r="A9" s="37">
        <v>153390</v>
      </c>
      <c r="B9" s="37">
        <v>102</v>
      </c>
      <c r="C9" s="76">
        <v>379.11</v>
      </c>
      <c r="D9" s="37">
        <v>2</v>
      </c>
      <c r="E9" s="76">
        <v>758.22</v>
      </c>
      <c r="F9" s="37"/>
      <c r="G9" s="37"/>
      <c r="H9" s="37"/>
      <c r="I9" s="37"/>
      <c r="J9" s="37"/>
      <c r="K9" s="37"/>
    </row>
    <row r="10" spans="1:11" x14ac:dyDescent="0.25">
      <c r="A10" s="37">
        <v>144766</v>
      </c>
      <c r="B10" s="37">
        <v>144</v>
      </c>
      <c r="C10" s="76">
        <v>174.88</v>
      </c>
      <c r="D10" s="37">
        <v>2</v>
      </c>
      <c r="E10" s="76">
        <v>349.76</v>
      </c>
      <c r="F10" s="37"/>
      <c r="G10" s="37"/>
      <c r="H10" s="37"/>
      <c r="I10" s="37"/>
      <c r="J10" s="37"/>
      <c r="K10" s="37"/>
    </row>
    <row r="11" spans="1:11" x14ac:dyDescent="0.25">
      <c r="A11" s="37">
        <v>144766</v>
      </c>
      <c r="B11" s="37">
        <v>143</v>
      </c>
      <c r="C11" s="76">
        <v>371.44</v>
      </c>
      <c r="D11" s="37">
        <v>4</v>
      </c>
      <c r="E11" s="76">
        <v>1485.76</v>
      </c>
      <c r="F11" s="37"/>
      <c r="G11" s="37"/>
      <c r="H11" s="37"/>
      <c r="I11" s="37"/>
      <c r="J11" s="37"/>
      <c r="K11" s="37"/>
    </row>
    <row r="12" spans="1:11" x14ac:dyDescent="0.25">
      <c r="A12" s="37">
        <v>144766</v>
      </c>
      <c r="B12" s="37">
        <v>156</v>
      </c>
      <c r="C12" s="76">
        <v>494.39</v>
      </c>
      <c r="D12" s="37">
        <v>3</v>
      </c>
      <c r="E12" s="76">
        <v>1483.17</v>
      </c>
      <c r="F12" s="37"/>
      <c r="G12" s="37"/>
      <c r="H12" s="37"/>
      <c r="I12" s="37"/>
      <c r="J12" s="37"/>
      <c r="K12" s="37"/>
    </row>
    <row r="13" spans="1:11" x14ac:dyDescent="0.25">
      <c r="A13" s="37">
        <v>144766</v>
      </c>
      <c r="B13" s="37">
        <v>160</v>
      </c>
      <c r="C13" s="76">
        <v>453.4</v>
      </c>
      <c r="D13" s="37">
        <v>3</v>
      </c>
      <c r="E13" s="76">
        <v>1360.1999999999998</v>
      </c>
      <c r="F13" s="37"/>
      <c r="G13" s="37"/>
      <c r="H13" s="37"/>
      <c r="I13" s="37"/>
      <c r="J13" s="37"/>
      <c r="K13" s="37"/>
    </row>
    <row r="14" spans="1:11" x14ac:dyDescent="0.25">
      <c r="A14" s="37">
        <v>144766</v>
      </c>
      <c r="B14" s="37">
        <v>152</v>
      </c>
      <c r="C14" s="76">
        <v>483.04</v>
      </c>
      <c r="D14" s="37">
        <v>3</v>
      </c>
      <c r="E14" s="76">
        <v>1449.1200000000001</v>
      </c>
      <c r="F14" s="37"/>
      <c r="G14" s="37"/>
      <c r="H14" s="37"/>
      <c r="I14" s="37"/>
      <c r="J14" s="37"/>
      <c r="K14" s="37"/>
    </row>
    <row r="15" spans="1:11" x14ac:dyDescent="0.25">
      <c r="A15" s="37">
        <v>144766</v>
      </c>
      <c r="B15" s="37">
        <v>154</v>
      </c>
      <c r="C15" s="76">
        <v>66.14</v>
      </c>
      <c r="D15" s="37">
        <v>4</v>
      </c>
      <c r="E15" s="76">
        <v>264.56</v>
      </c>
      <c r="F15" s="37"/>
      <c r="G15" s="37"/>
      <c r="H15" s="37"/>
      <c r="I15" s="37"/>
      <c r="J15" s="37"/>
      <c r="K15" s="37"/>
    </row>
    <row r="16" spans="1:11" x14ac:dyDescent="0.25">
      <c r="A16" s="37">
        <v>135415</v>
      </c>
      <c r="B16" s="37">
        <v>129</v>
      </c>
      <c r="C16" s="76">
        <v>330.13</v>
      </c>
      <c r="D16" s="37">
        <v>2</v>
      </c>
      <c r="E16" s="76">
        <v>660.26</v>
      </c>
      <c r="F16" s="37"/>
      <c r="G16" s="37"/>
      <c r="H16" s="37"/>
      <c r="I16" s="37"/>
      <c r="J16" s="37"/>
      <c r="K16" s="37"/>
    </row>
    <row r="17" spans="1:11" x14ac:dyDescent="0.25">
      <c r="A17" s="37">
        <v>146258</v>
      </c>
      <c r="B17" s="37">
        <v>146</v>
      </c>
      <c r="C17" s="76">
        <v>183.81</v>
      </c>
      <c r="D17" s="37">
        <v>2</v>
      </c>
      <c r="E17" s="76">
        <v>367.62</v>
      </c>
      <c r="F17" s="37"/>
      <c r="G17" s="37"/>
      <c r="H17" s="37"/>
      <c r="I17" s="37"/>
      <c r="J17" s="37"/>
      <c r="K17" s="37"/>
    </row>
    <row r="18" spans="1:11" x14ac:dyDescent="0.25">
      <c r="A18" s="37">
        <v>146749</v>
      </c>
      <c r="B18" s="37">
        <v>194</v>
      </c>
      <c r="C18" s="76">
        <v>66.67</v>
      </c>
      <c r="D18" s="37">
        <v>2</v>
      </c>
      <c r="E18" s="76">
        <v>133.34</v>
      </c>
      <c r="F18" s="37"/>
      <c r="G18" s="37"/>
      <c r="H18" s="37"/>
      <c r="I18" s="37"/>
      <c r="J18" s="37"/>
      <c r="K18" s="37"/>
    </row>
    <row r="19" spans="1:11" x14ac:dyDescent="0.25">
      <c r="A19" s="37">
        <v>147436</v>
      </c>
      <c r="B19" s="37">
        <v>165</v>
      </c>
      <c r="C19" s="76">
        <v>489</v>
      </c>
      <c r="D19" s="37">
        <v>4</v>
      </c>
      <c r="E19" s="76">
        <v>1956</v>
      </c>
      <c r="F19" s="37"/>
      <c r="G19" s="37"/>
      <c r="H19" s="37"/>
      <c r="I19" s="37"/>
      <c r="J19" s="37"/>
      <c r="K19" s="37"/>
    </row>
    <row r="20" spans="1:11" x14ac:dyDescent="0.25">
      <c r="A20" s="37">
        <v>147436</v>
      </c>
      <c r="B20" s="37">
        <v>181</v>
      </c>
      <c r="C20" s="76">
        <v>48</v>
      </c>
      <c r="D20" s="37">
        <v>1</v>
      </c>
      <c r="E20" s="76">
        <v>48</v>
      </c>
      <c r="F20" s="37"/>
      <c r="G20" s="37"/>
      <c r="H20" s="37"/>
      <c r="I20" s="37"/>
      <c r="J20" s="37"/>
      <c r="K20" s="37"/>
    </row>
    <row r="21" spans="1:11" x14ac:dyDescent="0.25">
      <c r="A21" s="37">
        <v>138146</v>
      </c>
      <c r="B21" s="37">
        <v>140</v>
      </c>
      <c r="C21" s="76">
        <v>277.2</v>
      </c>
      <c r="D21" s="37">
        <v>4</v>
      </c>
      <c r="E21" s="76">
        <v>1108.8</v>
      </c>
      <c r="F21" s="37"/>
      <c r="G21" s="37"/>
      <c r="H21" s="37"/>
      <c r="I21" s="37"/>
      <c r="J21" s="37"/>
      <c r="K21" s="37"/>
    </row>
    <row r="22" spans="1:11" x14ac:dyDescent="0.25">
      <c r="A22" s="37">
        <v>138146</v>
      </c>
      <c r="B22" s="37">
        <v>151</v>
      </c>
      <c r="C22" s="76">
        <v>149</v>
      </c>
      <c r="D22" s="37">
        <v>3</v>
      </c>
      <c r="E22" s="76">
        <v>447</v>
      </c>
      <c r="F22" s="37"/>
      <c r="G22" s="37"/>
      <c r="H22" s="37"/>
      <c r="I22" s="37"/>
      <c r="J22" s="37"/>
      <c r="K22" s="37"/>
    </row>
    <row r="23" spans="1:11" x14ac:dyDescent="0.25">
      <c r="A23" s="37">
        <v>138146</v>
      </c>
      <c r="B23" s="37">
        <v>126</v>
      </c>
      <c r="C23" s="76">
        <v>430.62</v>
      </c>
      <c r="D23" s="37">
        <v>1</v>
      </c>
      <c r="E23" s="76">
        <v>430.62</v>
      </c>
      <c r="F23" s="37"/>
      <c r="G23" s="37"/>
      <c r="H23" s="37"/>
      <c r="I23" s="37"/>
      <c r="J23" s="37"/>
      <c r="K23" s="37"/>
    </row>
    <row r="24" spans="1:11" x14ac:dyDescent="0.25">
      <c r="A24" s="37">
        <v>136621</v>
      </c>
      <c r="B24" s="37">
        <v>109</v>
      </c>
      <c r="C24" s="76">
        <v>200.84</v>
      </c>
      <c r="D24" s="37">
        <v>3</v>
      </c>
      <c r="E24" s="76">
        <v>602.52</v>
      </c>
      <c r="F24" s="37"/>
      <c r="G24" s="37"/>
      <c r="H24" s="37"/>
      <c r="I24" s="37"/>
      <c r="J24" s="37"/>
      <c r="K24" s="37"/>
    </row>
    <row r="25" spans="1:11" x14ac:dyDescent="0.25">
      <c r="A25" s="37">
        <v>148372</v>
      </c>
      <c r="B25" s="37">
        <v>109</v>
      </c>
      <c r="C25" s="76">
        <v>200.84</v>
      </c>
      <c r="D25" s="37">
        <v>3</v>
      </c>
      <c r="E25" s="76">
        <v>602.52</v>
      </c>
      <c r="F25" s="37"/>
      <c r="G25" s="37"/>
      <c r="H25" s="37"/>
      <c r="I25" s="37"/>
      <c r="J25" s="37"/>
      <c r="K25" s="37"/>
    </row>
    <row r="26" spans="1:11" x14ac:dyDescent="0.25">
      <c r="A26" s="37">
        <v>159564</v>
      </c>
      <c r="B26" s="37">
        <v>105</v>
      </c>
      <c r="C26" s="76">
        <v>34.68</v>
      </c>
      <c r="D26" s="37">
        <v>1</v>
      </c>
      <c r="E26" s="76">
        <v>34.68</v>
      </c>
      <c r="F26" s="37"/>
      <c r="G26" s="37"/>
      <c r="H26" s="37"/>
      <c r="I26" s="37"/>
      <c r="J26" s="37"/>
      <c r="K26" s="37"/>
    </row>
    <row r="27" spans="1:11" x14ac:dyDescent="0.25">
      <c r="A27" s="37">
        <v>152996</v>
      </c>
      <c r="B27" s="37">
        <v>193</v>
      </c>
      <c r="C27" s="76">
        <v>68.91</v>
      </c>
      <c r="D27" s="37">
        <v>3</v>
      </c>
      <c r="E27" s="76">
        <v>206.73</v>
      </c>
      <c r="F27" s="37"/>
      <c r="G27" s="37"/>
      <c r="H27" s="37"/>
      <c r="I27" s="37"/>
      <c r="J27" s="37"/>
      <c r="K27" s="37"/>
    </row>
    <row r="28" spans="1:11" x14ac:dyDescent="0.25">
      <c r="A28" s="37">
        <v>137358</v>
      </c>
      <c r="B28" s="37">
        <v>102</v>
      </c>
      <c r="C28" s="76">
        <v>379.11</v>
      </c>
      <c r="D28" s="37">
        <v>3</v>
      </c>
      <c r="E28" s="76">
        <v>1137.33</v>
      </c>
      <c r="F28" s="37"/>
      <c r="G28" s="37"/>
      <c r="H28" s="37"/>
      <c r="I28" s="37"/>
      <c r="J28" s="37"/>
      <c r="K28" s="37"/>
    </row>
    <row r="29" spans="1:11" x14ac:dyDescent="0.25">
      <c r="A29" s="37">
        <v>137358</v>
      </c>
      <c r="B29" s="37">
        <v>173</v>
      </c>
      <c r="C29" s="76">
        <v>448.04</v>
      </c>
      <c r="D29" s="37">
        <v>2</v>
      </c>
      <c r="E29" s="76">
        <v>896.08</v>
      </c>
      <c r="F29" s="37"/>
      <c r="G29" s="37"/>
      <c r="H29" s="37"/>
      <c r="I29" s="37"/>
      <c r="J29" s="37"/>
      <c r="K29" s="37"/>
    </row>
    <row r="30" spans="1:11" x14ac:dyDescent="0.25">
      <c r="A30" s="37">
        <v>137358</v>
      </c>
      <c r="B30" s="37">
        <v>103</v>
      </c>
      <c r="C30" s="76">
        <v>336.95</v>
      </c>
      <c r="D30" s="37">
        <v>4</v>
      </c>
      <c r="E30" s="76">
        <v>1347.8</v>
      </c>
      <c r="F30" s="37"/>
      <c r="G30" s="37"/>
      <c r="H30" s="37"/>
      <c r="I30" s="37"/>
      <c r="J30" s="37"/>
      <c r="K30" s="37"/>
    </row>
    <row r="31" spans="1:11" x14ac:dyDescent="0.25">
      <c r="A31" s="37">
        <v>137358</v>
      </c>
      <c r="B31" s="37">
        <v>121</v>
      </c>
      <c r="C31" s="76">
        <v>331.16</v>
      </c>
      <c r="D31" s="37">
        <v>3</v>
      </c>
      <c r="E31" s="76">
        <v>993.48</v>
      </c>
      <c r="F31" s="37"/>
      <c r="G31" s="37"/>
      <c r="H31" s="37"/>
      <c r="I31" s="37"/>
      <c r="J31" s="37"/>
      <c r="K31" s="37"/>
    </row>
    <row r="32" spans="1:11" x14ac:dyDescent="0.25">
      <c r="A32" s="37">
        <v>146122</v>
      </c>
      <c r="B32" s="37">
        <v>138</v>
      </c>
      <c r="C32" s="76">
        <v>183.4</v>
      </c>
      <c r="D32" s="37">
        <v>3</v>
      </c>
      <c r="E32" s="76">
        <v>550.20000000000005</v>
      </c>
      <c r="F32" s="37"/>
      <c r="G32" s="37"/>
      <c r="H32" s="37"/>
      <c r="I32" s="37"/>
      <c r="J32" s="37"/>
      <c r="K32" s="37"/>
    </row>
    <row r="33" spans="1:11" x14ac:dyDescent="0.25">
      <c r="A33" s="37">
        <v>146663</v>
      </c>
      <c r="B33" s="37">
        <v>127</v>
      </c>
      <c r="C33" s="76">
        <v>329.15</v>
      </c>
      <c r="D33" s="37">
        <v>2</v>
      </c>
      <c r="E33" s="76">
        <v>658.3</v>
      </c>
      <c r="F33" s="37"/>
      <c r="G33" s="37"/>
      <c r="H33" s="37"/>
      <c r="I33" s="37"/>
      <c r="J33" s="37"/>
      <c r="K33" s="37"/>
    </row>
    <row r="34" spans="1:11" x14ac:dyDescent="0.25">
      <c r="A34" s="37">
        <v>143708</v>
      </c>
      <c r="B34" s="37">
        <v>166</v>
      </c>
      <c r="C34" s="76">
        <v>444.69</v>
      </c>
      <c r="D34" s="37">
        <v>4</v>
      </c>
      <c r="E34" s="76">
        <v>1778.76</v>
      </c>
      <c r="F34" s="37"/>
      <c r="G34" s="37"/>
      <c r="H34" s="37"/>
      <c r="I34" s="37"/>
      <c r="J34" s="37"/>
      <c r="K34" s="37"/>
    </row>
    <row r="35" spans="1:11" x14ac:dyDescent="0.25">
      <c r="A35" s="37">
        <v>153613</v>
      </c>
      <c r="B35" s="37">
        <v>140</v>
      </c>
      <c r="C35" s="76">
        <v>277.2</v>
      </c>
      <c r="D35" s="37">
        <v>1</v>
      </c>
      <c r="E35" s="76">
        <v>277.2</v>
      </c>
      <c r="F35" s="37"/>
      <c r="G35" s="37"/>
      <c r="H35" s="37"/>
      <c r="I35" s="37"/>
      <c r="J35" s="37"/>
      <c r="K35" s="37"/>
    </row>
    <row r="36" spans="1:11" x14ac:dyDescent="0.25">
      <c r="A36" s="37">
        <v>141353</v>
      </c>
      <c r="B36" s="37">
        <v>117</v>
      </c>
      <c r="C36" s="76">
        <v>422.1</v>
      </c>
      <c r="D36" s="37">
        <v>3</v>
      </c>
      <c r="E36" s="76">
        <v>1266.3000000000002</v>
      </c>
      <c r="F36" s="37"/>
      <c r="G36" s="37"/>
      <c r="H36" s="37"/>
      <c r="I36" s="37"/>
      <c r="J36" s="37"/>
      <c r="K36" s="37"/>
    </row>
    <row r="37" spans="1:11" x14ac:dyDescent="0.25">
      <c r="A37" s="37">
        <v>154510</v>
      </c>
      <c r="B37" s="37">
        <v>165</v>
      </c>
      <c r="C37" s="76">
        <v>489</v>
      </c>
      <c r="D37" s="37">
        <v>4</v>
      </c>
      <c r="E37" s="76">
        <v>1956</v>
      </c>
      <c r="F37" s="37"/>
      <c r="G37" s="37"/>
      <c r="H37" s="37"/>
      <c r="I37" s="37"/>
      <c r="J37" s="37"/>
      <c r="K37" s="37"/>
    </row>
    <row r="38" spans="1:11" x14ac:dyDescent="0.25">
      <c r="A38" s="37">
        <v>148049</v>
      </c>
      <c r="B38" s="37">
        <v>138</v>
      </c>
      <c r="C38" s="76">
        <v>183.4</v>
      </c>
      <c r="D38" s="37">
        <v>1</v>
      </c>
      <c r="E38" s="76">
        <v>183.4</v>
      </c>
      <c r="F38" s="37"/>
      <c r="G38" s="37"/>
      <c r="H38" s="37"/>
      <c r="I38" s="37"/>
    </row>
    <row r="39" spans="1:11" x14ac:dyDescent="0.25">
      <c r="A39" s="37">
        <v>148049</v>
      </c>
      <c r="B39" s="37">
        <v>123</v>
      </c>
      <c r="C39" s="76">
        <v>321.36</v>
      </c>
      <c r="D39" s="37">
        <v>4</v>
      </c>
      <c r="E39" s="76">
        <v>1285.44</v>
      </c>
      <c r="F39" s="37"/>
      <c r="G39" s="37"/>
      <c r="H39" s="37"/>
      <c r="I39" s="37"/>
    </row>
    <row r="40" spans="1:11" x14ac:dyDescent="0.25">
      <c r="A40" s="37">
        <v>150517</v>
      </c>
      <c r="B40" s="37">
        <v>197</v>
      </c>
      <c r="C40" s="76">
        <v>304.77</v>
      </c>
      <c r="D40" s="37">
        <v>3</v>
      </c>
      <c r="E40" s="76">
        <v>914.31</v>
      </c>
      <c r="F40" s="37"/>
      <c r="G40" s="37"/>
      <c r="H40" s="37"/>
      <c r="I40" s="37"/>
    </row>
    <row r="41" spans="1:11" x14ac:dyDescent="0.25">
      <c r="A41" s="37">
        <v>149692</v>
      </c>
      <c r="B41" s="37">
        <v>182</v>
      </c>
      <c r="C41" s="76">
        <v>252.74</v>
      </c>
      <c r="D41" s="37">
        <v>4</v>
      </c>
      <c r="E41" s="76">
        <v>1010.96</v>
      </c>
      <c r="F41" s="37"/>
      <c r="G41" s="37"/>
      <c r="H41" s="37"/>
      <c r="I41" s="37"/>
    </row>
    <row r="42" spans="1:11" x14ac:dyDescent="0.25">
      <c r="A42" s="37">
        <v>153080</v>
      </c>
      <c r="B42" s="37">
        <v>156</v>
      </c>
      <c r="C42" s="76">
        <v>494.39</v>
      </c>
      <c r="D42" s="37">
        <v>1</v>
      </c>
      <c r="E42" s="76">
        <v>494.39</v>
      </c>
      <c r="F42" s="37"/>
      <c r="G42" s="37"/>
      <c r="H42" s="37"/>
      <c r="I42" s="37"/>
    </row>
    <row r="43" spans="1:11" x14ac:dyDescent="0.25">
      <c r="A43" s="37">
        <v>134904</v>
      </c>
      <c r="B43" s="37">
        <v>181</v>
      </c>
      <c r="C43" s="76">
        <v>48</v>
      </c>
      <c r="D43" s="37">
        <v>4</v>
      </c>
      <c r="E43" s="76">
        <v>192</v>
      </c>
      <c r="F43" s="37"/>
      <c r="G43" s="37"/>
      <c r="H43" s="37"/>
      <c r="I43" s="37"/>
    </row>
    <row r="44" spans="1:11" x14ac:dyDescent="0.25">
      <c r="A44" s="37">
        <v>156152</v>
      </c>
      <c r="B44" s="37">
        <v>198</v>
      </c>
      <c r="C44" s="76">
        <v>195.27</v>
      </c>
      <c r="D44" s="37">
        <v>3</v>
      </c>
      <c r="E44" s="76">
        <v>585.81000000000006</v>
      </c>
      <c r="F44" s="37"/>
      <c r="G44" s="37"/>
      <c r="H44" s="37"/>
      <c r="I44" s="37"/>
    </row>
    <row r="45" spans="1:11" x14ac:dyDescent="0.25">
      <c r="A45" s="37">
        <v>147363</v>
      </c>
      <c r="B45" s="37">
        <v>160</v>
      </c>
      <c r="C45" s="76">
        <v>453.4</v>
      </c>
      <c r="D45" s="37">
        <v>2</v>
      </c>
      <c r="E45" s="76">
        <v>906.8</v>
      </c>
      <c r="F45" s="37"/>
      <c r="G45" s="37"/>
      <c r="H45" s="37"/>
      <c r="I45" s="37"/>
    </row>
    <row r="46" spans="1:11" x14ac:dyDescent="0.25">
      <c r="A46" s="37">
        <v>147363</v>
      </c>
      <c r="B46" s="37">
        <v>179</v>
      </c>
      <c r="C46" s="76">
        <v>385.16</v>
      </c>
      <c r="D46" s="37">
        <v>4</v>
      </c>
      <c r="E46" s="76">
        <v>1540.64</v>
      </c>
      <c r="F46" s="37"/>
      <c r="G46" s="37"/>
      <c r="H46" s="37"/>
      <c r="I46" s="37"/>
    </row>
    <row r="47" spans="1:11" x14ac:dyDescent="0.25">
      <c r="A47" s="37">
        <v>147363</v>
      </c>
      <c r="B47" s="37">
        <v>107</v>
      </c>
      <c r="C47" s="76">
        <v>74.23</v>
      </c>
      <c r="D47" s="37">
        <v>1</v>
      </c>
      <c r="E47" s="76">
        <v>74.23</v>
      </c>
      <c r="F47" s="37"/>
      <c r="G47" s="37"/>
      <c r="H47" s="37"/>
      <c r="I47" s="37"/>
    </row>
    <row r="48" spans="1:11" x14ac:dyDescent="0.25">
      <c r="A48" s="37">
        <v>141172</v>
      </c>
      <c r="B48" s="37">
        <v>134</v>
      </c>
      <c r="C48" s="76">
        <v>160.01</v>
      </c>
      <c r="D48" s="37">
        <v>3</v>
      </c>
      <c r="E48" s="76">
        <v>480.03</v>
      </c>
      <c r="F48" s="37"/>
      <c r="G48" s="37"/>
      <c r="H48" s="37"/>
      <c r="I48" s="37"/>
    </row>
    <row r="49" spans="1:9" x14ac:dyDescent="0.25">
      <c r="A49" s="37">
        <v>143021</v>
      </c>
      <c r="B49" s="37">
        <v>136</v>
      </c>
      <c r="C49" s="76">
        <v>417.81</v>
      </c>
      <c r="D49" s="37">
        <v>1</v>
      </c>
      <c r="E49" s="76">
        <v>417.81</v>
      </c>
      <c r="F49" s="37"/>
      <c r="G49" s="37"/>
      <c r="H49" s="37"/>
      <c r="I49" s="37"/>
    </row>
    <row r="50" spans="1:9" x14ac:dyDescent="0.25">
      <c r="A50" s="37">
        <v>135941</v>
      </c>
      <c r="B50" s="37">
        <v>121</v>
      </c>
      <c r="C50" s="76">
        <v>331.16</v>
      </c>
      <c r="D50" s="37">
        <v>4</v>
      </c>
      <c r="E50" s="76">
        <v>1324.64</v>
      </c>
      <c r="F50" s="37"/>
      <c r="G50" s="37"/>
      <c r="H50" s="37"/>
      <c r="I50" s="37"/>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749992370372631"/>
  </sheetPr>
  <dimension ref="B2:K22"/>
  <sheetViews>
    <sheetView zoomScaleNormal="100" workbookViewId="0"/>
  </sheetViews>
  <sheetFormatPr defaultRowHeight="15" x14ac:dyDescent="0.25"/>
  <cols>
    <col min="1" max="1" width="3.7109375" style="27" customWidth="1"/>
    <col min="2" max="2" width="9.85546875" style="27" customWidth="1"/>
    <col min="3" max="16384" width="9.140625" style="27"/>
  </cols>
  <sheetData>
    <row r="2" spans="2:8" ht="18.75" x14ac:dyDescent="0.3">
      <c r="B2" s="82" t="s">
        <v>65</v>
      </c>
    </row>
    <row r="3" spans="2:8" ht="18.75" x14ac:dyDescent="0.3">
      <c r="B3" s="82"/>
    </row>
    <row r="4" spans="2:8" x14ac:dyDescent="0.25">
      <c r="B4" s="71" t="s">
        <v>19</v>
      </c>
    </row>
    <row r="5" spans="2:8" x14ac:dyDescent="0.25">
      <c r="B5" s="113" t="s">
        <v>1765</v>
      </c>
    </row>
    <row r="7" spans="2:8" x14ac:dyDescent="0.25">
      <c r="B7" s="112" t="s">
        <v>1769</v>
      </c>
      <c r="C7" s="22"/>
    </row>
    <row r="8" spans="2:8" x14ac:dyDescent="0.25">
      <c r="B8" s="112" t="s">
        <v>1767</v>
      </c>
      <c r="C8" s="114"/>
    </row>
    <row r="10" spans="2:8" x14ac:dyDescent="0.25">
      <c r="B10" s="112" t="s">
        <v>1766</v>
      </c>
      <c r="C10" s="22" t="s">
        <v>1770</v>
      </c>
      <c r="D10" s="22" t="s">
        <v>1772</v>
      </c>
      <c r="E10" s="22" t="s">
        <v>1771</v>
      </c>
      <c r="F10" s="22" t="s">
        <v>1773</v>
      </c>
      <c r="G10" s="22" t="s">
        <v>1774</v>
      </c>
    </row>
    <row r="11" spans="2:8" x14ac:dyDescent="0.25">
      <c r="B11" s="112" t="s">
        <v>1767</v>
      </c>
      <c r="C11" s="23">
        <v>1.3</v>
      </c>
      <c r="D11" s="23">
        <v>1.96</v>
      </c>
      <c r="E11" s="23">
        <f>27.95/8.5</f>
        <v>3.2882352941176469</v>
      </c>
      <c r="F11" s="23">
        <v>10.19</v>
      </c>
      <c r="G11" s="23">
        <v>599</v>
      </c>
      <c r="H11" s="111"/>
    </row>
    <row r="13" spans="2:8" ht="18.75" x14ac:dyDescent="0.3">
      <c r="B13" s="115" t="s">
        <v>1775</v>
      </c>
    </row>
    <row r="14" spans="2:8" ht="18.75" x14ac:dyDescent="0.3">
      <c r="B14" s="115"/>
    </row>
    <row r="15" spans="2:8" x14ac:dyDescent="0.25">
      <c r="B15" s="116" t="s">
        <v>19</v>
      </c>
    </row>
    <row r="16" spans="2:8" x14ac:dyDescent="0.25">
      <c r="B16" s="117" t="s">
        <v>1776</v>
      </c>
    </row>
    <row r="18" spans="2:11" x14ac:dyDescent="0.25">
      <c r="B18" s="118" t="s">
        <v>1768</v>
      </c>
      <c r="C18" s="22">
        <v>95</v>
      </c>
    </row>
    <row r="19" spans="2:11" x14ac:dyDescent="0.25">
      <c r="B19" s="118" t="s">
        <v>1777</v>
      </c>
      <c r="C19" s="22"/>
    </row>
    <row r="21" spans="2:11" x14ac:dyDescent="0.25">
      <c r="B21" s="118" t="s">
        <v>1768</v>
      </c>
      <c r="C21" s="22">
        <v>0</v>
      </c>
      <c r="D21" s="22">
        <v>60</v>
      </c>
      <c r="E21" s="22">
        <v>70</v>
      </c>
      <c r="F21" s="22">
        <v>75</v>
      </c>
      <c r="G21" s="22">
        <v>80</v>
      </c>
      <c r="H21" s="22">
        <v>85</v>
      </c>
      <c r="I21" s="22">
        <v>90</v>
      </c>
      <c r="J21" s="22">
        <v>95</v>
      </c>
      <c r="K21" s="119"/>
    </row>
    <row r="22" spans="2:11" x14ac:dyDescent="0.25">
      <c r="B22" s="118" t="s">
        <v>1777</v>
      </c>
      <c r="C22" s="22" t="s">
        <v>1778</v>
      </c>
      <c r="D22" s="22" t="s">
        <v>1780</v>
      </c>
      <c r="E22" s="22" t="s">
        <v>1779</v>
      </c>
      <c r="F22" s="22" t="s">
        <v>1783</v>
      </c>
      <c r="G22" s="22" t="s">
        <v>1781</v>
      </c>
      <c r="H22" s="22" t="s">
        <v>1784</v>
      </c>
      <c r="I22" s="22" t="s">
        <v>1782</v>
      </c>
      <c r="J22" s="22" t="s">
        <v>1785</v>
      </c>
      <c r="K22" s="119"/>
    </row>
  </sheetData>
  <dataValidations count="1">
    <dataValidation showInputMessage="1" showErrorMessage="1" sqref="C7"/>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B2:M52"/>
  <sheetViews>
    <sheetView zoomScaleNormal="100" workbookViewId="0"/>
  </sheetViews>
  <sheetFormatPr defaultColWidth="9.7109375" defaultRowHeight="15" x14ac:dyDescent="0.25"/>
  <cols>
    <col min="1" max="1" width="3.7109375" style="27" customWidth="1"/>
    <col min="2" max="2" width="16.7109375" style="27" customWidth="1"/>
    <col min="3" max="3" width="14.42578125" style="27" customWidth="1"/>
    <col min="4" max="4" width="14.85546875" style="27" customWidth="1"/>
    <col min="5" max="7" width="9.7109375" style="27"/>
    <col min="8" max="8" width="14.140625" style="27" bestFit="1" customWidth="1"/>
    <col min="9" max="16384" width="9.7109375" style="27"/>
  </cols>
  <sheetData>
    <row r="2" spans="2:4" ht="18.75" x14ac:dyDescent="0.3">
      <c r="B2" s="3" t="s">
        <v>1911</v>
      </c>
    </row>
    <row r="4" spans="2:4" x14ac:dyDescent="0.25">
      <c r="B4" s="132" t="s">
        <v>19</v>
      </c>
    </row>
    <row r="5" spans="2:4" x14ac:dyDescent="0.25">
      <c r="B5" s="257" t="s">
        <v>1802</v>
      </c>
    </row>
    <row r="7" spans="2:4" x14ac:dyDescent="0.25">
      <c r="B7" s="264" t="s">
        <v>1787</v>
      </c>
      <c r="C7" s="27" t="s">
        <v>1789</v>
      </c>
    </row>
    <row r="8" spans="2:4" x14ac:dyDescent="0.25">
      <c r="B8" s="264" t="s">
        <v>1788</v>
      </c>
      <c r="C8" s="29" t="s">
        <v>2180</v>
      </c>
    </row>
    <row r="9" spans="2:4" x14ac:dyDescent="0.25">
      <c r="B9" s="258" t="s">
        <v>1786</v>
      </c>
      <c r="C9" s="29"/>
    </row>
    <row r="11" spans="2:4" ht="18.75" x14ac:dyDescent="0.3">
      <c r="B11" s="82" t="s">
        <v>1792</v>
      </c>
    </row>
    <row r="13" spans="2:4" x14ac:dyDescent="0.25">
      <c r="B13" s="71" t="s">
        <v>19</v>
      </c>
    </row>
    <row r="14" spans="2:4" x14ac:dyDescent="0.25">
      <c r="B14" s="113" t="s">
        <v>1910</v>
      </c>
    </row>
    <row r="16" spans="2:4" ht="30" x14ac:dyDescent="0.25">
      <c r="B16" s="139"/>
      <c r="C16" s="142" t="s">
        <v>1800</v>
      </c>
      <c r="D16" s="143" t="s">
        <v>1801</v>
      </c>
    </row>
    <row r="17" spans="2:12" x14ac:dyDescent="0.25">
      <c r="B17" s="140" t="s">
        <v>3</v>
      </c>
      <c r="C17" s="135" t="s">
        <v>1799</v>
      </c>
      <c r="D17" s="136" t="s">
        <v>1799</v>
      </c>
    </row>
    <row r="18" spans="2:12" x14ac:dyDescent="0.25">
      <c r="B18" s="141" t="s">
        <v>1786</v>
      </c>
      <c r="C18" s="137"/>
      <c r="D18" s="138"/>
    </row>
    <row r="20" spans="2:12" x14ac:dyDescent="0.25">
      <c r="B20" s="112" t="s">
        <v>24</v>
      </c>
      <c r="D20" s="144" t="s">
        <v>24</v>
      </c>
      <c r="E20" s="10" t="s">
        <v>1790</v>
      </c>
      <c r="F20" s="10" t="s">
        <v>1791</v>
      </c>
      <c r="G20" s="10" t="s">
        <v>1794</v>
      </c>
      <c r="H20" s="10" t="s">
        <v>1795</v>
      </c>
      <c r="I20" s="10" t="s">
        <v>1796</v>
      </c>
      <c r="J20" s="10" t="s">
        <v>1797</v>
      </c>
      <c r="K20" s="10" t="s">
        <v>1798</v>
      </c>
      <c r="L20" s="10" t="s">
        <v>1799</v>
      </c>
    </row>
    <row r="21" spans="2:12" x14ac:dyDescent="0.25">
      <c r="B21" s="10" t="s">
        <v>1790</v>
      </c>
    </row>
    <row r="22" spans="2:12" x14ac:dyDescent="0.25">
      <c r="B22" s="10" t="s">
        <v>1791</v>
      </c>
    </row>
    <row r="23" spans="2:12" x14ac:dyDescent="0.25">
      <c r="B23" s="10" t="s">
        <v>1794</v>
      </c>
    </row>
    <row r="24" spans="2:12" x14ac:dyDescent="0.25">
      <c r="B24" s="10" t="s">
        <v>1795</v>
      </c>
    </row>
    <row r="25" spans="2:12" x14ac:dyDescent="0.25">
      <c r="B25" s="10" t="s">
        <v>1796</v>
      </c>
    </row>
    <row r="26" spans="2:12" x14ac:dyDescent="0.25">
      <c r="B26" s="10" t="s">
        <v>1797</v>
      </c>
    </row>
    <row r="27" spans="2:12" x14ac:dyDescent="0.25">
      <c r="B27" s="10" t="s">
        <v>1798</v>
      </c>
    </row>
    <row r="28" spans="2:12" x14ac:dyDescent="0.25">
      <c r="B28" s="10" t="s">
        <v>1799</v>
      </c>
    </row>
    <row r="30" spans="2:12" ht="18.75" x14ac:dyDescent="0.3">
      <c r="B30" s="72" t="s">
        <v>1813</v>
      </c>
    </row>
    <row r="32" spans="2:12" x14ac:dyDescent="0.25">
      <c r="B32" s="73" t="s">
        <v>19</v>
      </c>
    </row>
    <row r="33" spans="2:13" x14ac:dyDescent="0.25">
      <c r="B33" s="74" t="s">
        <v>1912</v>
      </c>
    </row>
    <row r="34" spans="2:13" x14ac:dyDescent="0.25">
      <c r="B34" s="113"/>
    </row>
    <row r="35" spans="2:13" x14ac:dyDescent="0.25">
      <c r="B35" s="267" t="s">
        <v>3</v>
      </c>
      <c r="C35" s="127">
        <v>26000</v>
      </c>
    </row>
    <row r="36" spans="2:13" x14ac:dyDescent="0.25">
      <c r="B36" s="113"/>
    </row>
    <row r="37" spans="2:13" ht="30" customHeight="1" x14ac:dyDescent="0.25">
      <c r="B37" s="266"/>
      <c r="C37" s="268" t="s">
        <v>1821</v>
      </c>
      <c r="D37" s="268" t="s">
        <v>1820</v>
      </c>
      <c r="F37" s="460" t="s">
        <v>1866</v>
      </c>
      <c r="G37" s="460"/>
      <c r="H37" s="460"/>
      <c r="I37" s="460"/>
      <c r="J37" s="460"/>
      <c r="K37" s="460"/>
      <c r="L37" s="460"/>
      <c r="M37" s="460"/>
    </row>
    <row r="38" spans="2:13" s="78" customFormat="1" ht="30" customHeight="1" x14ac:dyDescent="0.25">
      <c r="B38" s="267" t="s">
        <v>1786</v>
      </c>
      <c r="C38" s="128"/>
      <c r="D38" s="128"/>
      <c r="F38" s="461" t="s">
        <v>1865</v>
      </c>
      <c r="G38" s="461"/>
      <c r="H38" s="461"/>
      <c r="I38" s="461"/>
      <c r="J38" s="461"/>
      <c r="K38" s="461"/>
      <c r="L38" s="461"/>
      <c r="M38" s="461"/>
    </row>
    <row r="39" spans="2:13" s="78" customFormat="1" x14ac:dyDescent="0.25"/>
    <row r="40" spans="2:13" s="78" customFormat="1" x14ac:dyDescent="0.25">
      <c r="B40" s="186" t="s">
        <v>1818</v>
      </c>
      <c r="C40" s="273" t="s">
        <v>1819</v>
      </c>
    </row>
    <row r="41" spans="2:13" s="78" customFormat="1" x14ac:dyDescent="0.25">
      <c r="B41" s="269">
        <v>0</v>
      </c>
      <c r="C41" s="270">
        <v>25000</v>
      </c>
    </row>
    <row r="42" spans="2:13" s="78" customFormat="1" x14ac:dyDescent="0.25">
      <c r="B42" s="269">
        <f>5000</f>
        <v>5000</v>
      </c>
      <c r="C42" s="270">
        <f>C41-5000</f>
        <v>20000</v>
      </c>
    </row>
    <row r="43" spans="2:13" s="78" customFormat="1" x14ac:dyDescent="0.25">
      <c r="B43" s="269">
        <f>B42+5000</f>
        <v>10000</v>
      </c>
      <c r="C43" s="270">
        <f>C42-5000</f>
        <v>15000</v>
      </c>
    </row>
    <row r="44" spans="2:13" s="78" customFormat="1" x14ac:dyDescent="0.25">
      <c r="B44" s="269">
        <f>B43+5000</f>
        <v>15000</v>
      </c>
      <c r="C44" s="270">
        <f>C43-5000</f>
        <v>10000</v>
      </c>
    </row>
    <row r="45" spans="2:13" s="78" customFormat="1" x14ac:dyDescent="0.25">
      <c r="B45" s="269">
        <f>B44+5000</f>
        <v>20000</v>
      </c>
      <c r="C45" s="270">
        <f>C44-5000</f>
        <v>5000</v>
      </c>
    </row>
    <row r="46" spans="2:13" s="78" customFormat="1" x14ac:dyDescent="0.25">
      <c r="B46" s="271">
        <f>B45+5000</f>
        <v>25000</v>
      </c>
      <c r="C46" s="272">
        <v>0</v>
      </c>
    </row>
    <row r="47" spans="2:13" s="78" customFormat="1" x14ac:dyDescent="0.25"/>
    <row r="48" spans="2:13" s="78" customFormat="1" x14ac:dyDescent="0.25"/>
    <row r="49" s="78" customFormat="1" x14ac:dyDescent="0.25"/>
    <row r="50" s="78" customFormat="1" x14ac:dyDescent="0.25"/>
    <row r="51" s="78" customFormat="1" x14ac:dyDescent="0.25"/>
    <row r="52" s="78" customFormat="1" x14ac:dyDescent="0.25"/>
  </sheetData>
  <sortState ref="G47:H51">
    <sortCondition descending="1" ref="G47:G51"/>
  </sortState>
  <mergeCells count="2">
    <mergeCell ref="F37:M37"/>
    <mergeCell ref="F38:M3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B2:L83"/>
  <sheetViews>
    <sheetView zoomScaleNormal="100" workbookViewId="0"/>
  </sheetViews>
  <sheetFormatPr defaultColWidth="9.7109375" defaultRowHeight="15" x14ac:dyDescent="0.25"/>
  <cols>
    <col min="1" max="1" width="3.7109375" style="27" customWidth="1"/>
    <col min="2" max="2" width="16.7109375" style="27" customWidth="1"/>
    <col min="3" max="3" width="14.42578125" style="27" customWidth="1"/>
    <col min="4" max="4" width="14.85546875" style="27" customWidth="1"/>
    <col min="5" max="5" width="12.5703125" style="27" customWidth="1"/>
    <col min="6" max="6" width="11.5703125" style="27" bestFit="1" customWidth="1"/>
    <col min="7" max="7" width="9.7109375" style="27"/>
    <col min="8" max="8" width="14.140625" style="27" bestFit="1" customWidth="1"/>
    <col min="9" max="9" width="8.85546875" style="27" bestFit="1" customWidth="1"/>
    <col min="10" max="10" width="12.28515625" style="27" bestFit="1" customWidth="1"/>
    <col min="11" max="16384" width="9.7109375" style="27"/>
  </cols>
  <sheetData>
    <row r="2" spans="2:3" ht="18.75" x14ac:dyDescent="0.3">
      <c r="B2" s="72" t="s">
        <v>1911</v>
      </c>
    </row>
    <row r="4" spans="2:3" x14ac:dyDescent="0.25">
      <c r="B4" s="73" t="s">
        <v>19</v>
      </c>
    </row>
    <row r="5" spans="2:3" x14ac:dyDescent="0.25">
      <c r="B5" s="74" t="s">
        <v>1825</v>
      </c>
    </row>
    <row r="7" spans="2:3" x14ac:dyDescent="0.25">
      <c r="B7" s="133" t="s">
        <v>1787</v>
      </c>
      <c r="C7" s="27" t="s">
        <v>1822</v>
      </c>
    </row>
    <row r="8" spans="2:3" x14ac:dyDescent="0.25">
      <c r="B8" s="133" t="s">
        <v>1823</v>
      </c>
      <c r="C8" s="29"/>
    </row>
    <row r="9" spans="2:3" x14ac:dyDescent="0.25">
      <c r="B9" s="133" t="s">
        <v>1824</v>
      </c>
      <c r="C9" s="29"/>
    </row>
    <row r="10" spans="2:3" x14ac:dyDescent="0.25">
      <c r="B10" s="134" t="s">
        <v>3</v>
      </c>
      <c r="C10" s="29"/>
    </row>
    <row r="12" spans="2:3" ht="18.75" x14ac:dyDescent="0.3">
      <c r="B12" s="82" t="s">
        <v>1913</v>
      </c>
    </row>
    <row r="14" spans="2:3" x14ac:dyDescent="0.25">
      <c r="B14" s="71" t="s">
        <v>19</v>
      </c>
    </row>
    <row r="15" spans="2:3" x14ac:dyDescent="0.25">
      <c r="B15" s="113" t="s">
        <v>1829</v>
      </c>
    </row>
    <row r="17" spans="2:12" x14ac:dyDescent="0.25">
      <c r="B17" s="139"/>
      <c r="C17" s="142" t="s">
        <v>1828</v>
      </c>
      <c r="D17" s="143" t="s">
        <v>1826</v>
      </c>
    </row>
    <row r="18" spans="2:12" x14ac:dyDescent="0.25">
      <c r="B18" s="140" t="s">
        <v>1827</v>
      </c>
      <c r="C18" s="135"/>
      <c r="D18" s="136"/>
    </row>
    <row r="19" spans="2:12" x14ac:dyDescent="0.25">
      <c r="B19" s="141" t="s">
        <v>3</v>
      </c>
      <c r="C19" s="137"/>
      <c r="D19" s="138"/>
    </row>
    <row r="21" spans="2:12" x14ac:dyDescent="0.25">
      <c r="B21" s="144" t="s">
        <v>1793</v>
      </c>
      <c r="D21" s="144" t="s">
        <v>1793</v>
      </c>
      <c r="E21" s="10" t="s">
        <v>1790</v>
      </c>
      <c r="F21" s="10" t="s">
        <v>1791</v>
      </c>
      <c r="G21" s="10" t="s">
        <v>1794</v>
      </c>
      <c r="H21" s="10" t="s">
        <v>1795</v>
      </c>
      <c r="I21" s="10" t="s">
        <v>1796</v>
      </c>
      <c r="J21" s="10" t="s">
        <v>1797</v>
      </c>
      <c r="K21" s="10" t="s">
        <v>1798</v>
      </c>
      <c r="L21" s="10" t="s">
        <v>1799</v>
      </c>
    </row>
    <row r="22" spans="2:12" x14ac:dyDescent="0.25">
      <c r="B22" s="10" t="s">
        <v>1790</v>
      </c>
    </row>
    <row r="23" spans="2:12" x14ac:dyDescent="0.25">
      <c r="B23" s="10" t="s">
        <v>1791</v>
      </c>
    </row>
    <row r="24" spans="2:12" x14ac:dyDescent="0.25">
      <c r="B24" s="10" t="s">
        <v>1794</v>
      </c>
    </row>
    <row r="25" spans="2:12" x14ac:dyDescent="0.25">
      <c r="B25" s="10" t="s">
        <v>1795</v>
      </c>
    </row>
    <row r="26" spans="2:12" x14ac:dyDescent="0.25">
      <c r="B26" s="10" t="s">
        <v>1796</v>
      </c>
    </row>
    <row r="27" spans="2:12" x14ac:dyDescent="0.25">
      <c r="B27" s="10" t="s">
        <v>1797</v>
      </c>
    </row>
    <row r="28" spans="2:12" x14ac:dyDescent="0.25">
      <c r="B28" s="10" t="s">
        <v>1798</v>
      </c>
    </row>
    <row r="29" spans="2:12" x14ac:dyDescent="0.25">
      <c r="B29" s="10" t="s">
        <v>1799</v>
      </c>
    </row>
    <row r="31" spans="2:12" ht="18.75" x14ac:dyDescent="0.3">
      <c r="B31" s="131" t="s">
        <v>1830</v>
      </c>
    </row>
    <row r="33" spans="2:12" x14ac:dyDescent="0.25">
      <c r="B33" s="145" t="s">
        <v>19</v>
      </c>
    </row>
    <row r="34" spans="2:12" x14ac:dyDescent="0.25">
      <c r="B34" s="146" t="s">
        <v>1840</v>
      </c>
    </row>
    <row r="35" spans="2:12" x14ac:dyDescent="0.25">
      <c r="B35" s="78"/>
      <c r="C35" s="78"/>
      <c r="D35" s="78"/>
    </row>
    <row r="36" spans="2:12" ht="24.95" customHeight="1" x14ac:dyDescent="0.25">
      <c r="B36" s="147" t="s">
        <v>1838</v>
      </c>
      <c r="C36" s="78"/>
      <c r="D36" s="78"/>
    </row>
    <row r="37" spans="2:12" ht="24.95" customHeight="1" x14ac:dyDescent="0.25">
      <c r="B37" s="147" t="s">
        <v>1839</v>
      </c>
      <c r="C37" s="78"/>
      <c r="D37" s="78"/>
    </row>
    <row r="38" spans="2:12" x14ac:dyDescent="0.25">
      <c r="B38" s="129"/>
      <c r="C38" s="78"/>
      <c r="D38" s="78"/>
    </row>
    <row r="39" spans="2:12" x14ac:dyDescent="0.25">
      <c r="B39" s="149"/>
      <c r="C39" s="148"/>
      <c r="D39" s="78"/>
    </row>
    <row r="40" spans="2:12" x14ac:dyDescent="0.25">
      <c r="B40" s="78"/>
      <c r="C40" s="78"/>
      <c r="D40" s="78"/>
      <c r="G40" s="282" t="s">
        <v>1940</v>
      </c>
      <c r="H40" s="2" t="s">
        <v>1841</v>
      </c>
    </row>
    <row r="41" spans="2:12" s="78" customFormat="1" x14ac:dyDescent="0.25">
      <c r="B41" s="153" t="s">
        <v>0</v>
      </c>
      <c r="C41" s="154" t="s">
        <v>1</v>
      </c>
      <c r="D41" s="154" t="s">
        <v>1836</v>
      </c>
      <c r="E41" s="155" t="s">
        <v>2169</v>
      </c>
      <c r="G41" s="78">
        <v>1</v>
      </c>
      <c r="H41" s="78" t="s">
        <v>1</v>
      </c>
    </row>
    <row r="42" spans="2:12" s="78" customFormat="1" x14ac:dyDescent="0.25">
      <c r="B42" s="99" t="s">
        <v>1831</v>
      </c>
      <c r="C42" s="100">
        <v>88.84</v>
      </c>
      <c r="D42" s="100">
        <v>124.38000000000001</v>
      </c>
      <c r="E42" s="152">
        <f>MROUND((D42-C42)/D42,0.001)</f>
        <v>0.28600000000000003</v>
      </c>
      <c r="G42" s="78">
        <v>2</v>
      </c>
      <c r="H42" s="78" t="s">
        <v>1836</v>
      </c>
    </row>
    <row r="43" spans="2:12" s="78" customFormat="1" x14ac:dyDescent="0.25">
      <c r="B43" s="102" t="s">
        <v>1832</v>
      </c>
      <c r="C43" s="103">
        <v>62.54</v>
      </c>
      <c r="D43" s="103">
        <v>68.790000000000006</v>
      </c>
      <c r="E43" s="150">
        <f>MROUND((D43-C43)/D43,0.001)</f>
        <v>9.0999999999999998E-2</v>
      </c>
      <c r="G43" s="78">
        <v>3</v>
      </c>
      <c r="H43" s="78" t="s">
        <v>1837</v>
      </c>
    </row>
    <row r="44" spans="2:12" s="78" customFormat="1" x14ac:dyDescent="0.25">
      <c r="B44" s="102" t="s">
        <v>1833</v>
      </c>
      <c r="C44" s="103">
        <v>38.700000000000003</v>
      </c>
      <c r="D44" s="103">
        <v>54.18</v>
      </c>
      <c r="E44" s="150">
        <f t="shared" ref="E44:E46" si="0">MROUND((D44-C44)/D44,0.001)</f>
        <v>0.28600000000000003</v>
      </c>
    </row>
    <row r="45" spans="2:12" s="78" customFormat="1" ht="15" customHeight="1" x14ac:dyDescent="0.25">
      <c r="B45" s="102" t="s">
        <v>1834</v>
      </c>
      <c r="C45" s="103">
        <v>37.83</v>
      </c>
      <c r="D45" s="103">
        <v>45.4</v>
      </c>
      <c r="E45" s="150">
        <f t="shared" si="0"/>
        <v>0.16700000000000001</v>
      </c>
      <c r="G45" s="461" t="s">
        <v>2170</v>
      </c>
      <c r="H45" s="461"/>
      <c r="I45" s="461"/>
      <c r="J45" s="461"/>
      <c r="K45" s="461"/>
      <c r="L45" s="461"/>
    </row>
    <row r="46" spans="2:12" s="78" customFormat="1" x14ac:dyDescent="0.25">
      <c r="B46" s="105" t="s">
        <v>1835</v>
      </c>
      <c r="C46" s="106">
        <v>55.22</v>
      </c>
      <c r="D46" s="106">
        <v>71.790000000000006</v>
      </c>
      <c r="E46" s="151">
        <f t="shared" si="0"/>
        <v>0.23100000000000001</v>
      </c>
      <c r="G46" s="461"/>
      <c r="H46" s="461"/>
      <c r="I46" s="461"/>
      <c r="J46" s="461"/>
      <c r="K46" s="461"/>
      <c r="L46" s="461"/>
    </row>
    <row r="47" spans="2:12" s="78" customFormat="1" x14ac:dyDescent="0.25">
      <c r="G47" s="461"/>
      <c r="H47" s="461"/>
      <c r="I47" s="461"/>
      <c r="J47" s="461"/>
      <c r="K47" s="461"/>
      <c r="L47" s="461"/>
    </row>
    <row r="48" spans="2:12" s="78" customFormat="1" ht="18.75" x14ac:dyDescent="0.3">
      <c r="B48" s="91" t="s">
        <v>1914</v>
      </c>
    </row>
    <row r="49" spans="2:5" s="78" customFormat="1" x14ac:dyDescent="0.25">
      <c r="B49" s="27"/>
    </row>
    <row r="50" spans="2:5" s="78" customFormat="1" x14ac:dyDescent="0.25">
      <c r="B50" s="92" t="s">
        <v>19</v>
      </c>
    </row>
    <row r="51" spans="2:5" s="78" customFormat="1" x14ac:dyDescent="0.25">
      <c r="B51" s="93" t="s">
        <v>1857</v>
      </c>
    </row>
    <row r="52" spans="2:5" s="78" customFormat="1" x14ac:dyDescent="0.25"/>
    <row r="53" spans="2:5" s="78" customFormat="1" x14ac:dyDescent="0.25">
      <c r="B53" s="226" t="s">
        <v>1856</v>
      </c>
      <c r="C53" s="130"/>
    </row>
    <row r="54" spans="2:5" s="78" customFormat="1" x14ac:dyDescent="0.25">
      <c r="B54" s="226" t="s">
        <v>1786</v>
      </c>
      <c r="C54" s="130"/>
    </row>
    <row r="55" spans="2:5" s="78" customFormat="1" x14ac:dyDescent="0.25">
      <c r="B55" s="226" t="s">
        <v>3</v>
      </c>
      <c r="C55" s="130"/>
    </row>
    <row r="56" spans="2:5" s="78" customFormat="1" x14ac:dyDescent="0.25"/>
    <row r="57" spans="2:5" s="78" customFormat="1" x14ac:dyDescent="0.25">
      <c r="C57" s="227" t="s">
        <v>1842</v>
      </c>
      <c r="D57" s="227" t="s">
        <v>1843</v>
      </c>
      <c r="E57" s="227" t="s">
        <v>1844</v>
      </c>
    </row>
    <row r="58" spans="2:5" s="78" customFormat="1" x14ac:dyDescent="0.25">
      <c r="C58" s="228" t="s">
        <v>81</v>
      </c>
      <c r="D58" s="228" t="s">
        <v>1847</v>
      </c>
      <c r="E58" s="228" t="s">
        <v>1850</v>
      </c>
    </row>
    <row r="59" spans="2:5" s="78" customFormat="1" x14ac:dyDescent="0.25">
      <c r="C59" s="228" t="s">
        <v>1845</v>
      </c>
      <c r="D59" s="228" t="s">
        <v>1848</v>
      </c>
      <c r="E59" s="228" t="s">
        <v>1851</v>
      </c>
    </row>
    <row r="60" spans="2:5" s="78" customFormat="1" x14ac:dyDescent="0.25">
      <c r="C60" s="228" t="s">
        <v>1846</v>
      </c>
      <c r="D60" s="228" t="s">
        <v>1849</v>
      </c>
      <c r="E60" s="228" t="s">
        <v>1852</v>
      </c>
    </row>
    <row r="61" spans="2:5" s="78" customFormat="1" x14ac:dyDescent="0.25">
      <c r="C61" s="228"/>
      <c r="D61" s="228" t="s">
        <v>1854</v>
      </c>
      <c r="E61" s="228" t="s">
        <v>1853</v>
      </c>
    </row>
    <row r="62" spans="2:5" s="78" customFormat="1" x14ac:dyDescent="0.25">
      <c r="C62" s="228"/>
      <c r="D62" s="228" t="s">
        <v>1855</v>
      </c>
      <c r="E62" s="228"/>
    </row>
    <row r="63" spans="2:5" s="78" customFormat="1" x14ac:dyDescent="0.25"/>
    <row r="64" spans="2:5" s="78" customFormat="1" ht="18.75" x14ac:dyDescent="0.3">
      <c r="B64" s="83" t="s">
        <v>1915</v>
      </c>
    </row>
    <row r="65" spans="2:6" s="78" customFormat="1" x14ac:dyDescent="0.25">
      <c r="B65" s="27"/>
    </row>
    <row r="66" spans="2:6" s="78" customFormat="1" x14ac:dyDescent="0.25">
      <c r="B66" s="69" t="s">
        <v>19</v>
      </c>
    </row>
    <row r="67" spans="2:6" s="78" customFormat="1" x14ac:dyDescent="0.25">
      <c r="B67" s="84" t="s">
        <v>1874</v>
      </c>
    </row>
    <row r="68" spans="2:6" s="78" customFormat="1" x14ac:dyDescent="0.25"/>
    <row r="69" spans="2:6" s="78" customFormat="1" x14ac:dyDescent="0.25">
      <c r="B69" s="124" t="s">
        <v>1943</v>
      </c>
      <c r="C69" s="126"/>
      <c r="E69" s="124" t="s">
        <v>1942</v>
      </c>
      <c r="F69" s="14"/>
    </row>
    <row r="70" spans="2:6" s="78" customFormat="1" x14ac:dyDescent="0.25">
      <c r="E70" s="124" t="s">
        <v>1941</v>
      </c>
      <c r="F70" s="283"/>
    </row>
    <row r="71" spans="2:6" x14ac:dyDescent="0.25">
      <c r="B71" s="19" t="s">
        <v>4</v>
      </c>
      <c r="C71" s="7" t="s">
        <v>17</v>
      </c>
      <c r="E71" s="2" t="s">
        <v>1944</v>
      </c>
      <c r="F71" s="284"/>
    </row>
    <row r="72" spans="2:6" x14ac:dyDescent="0.25">
      <c r="B72" s="10" t="s">
        <v>5</v>
      </c>
      <c r="C72" s="427">
        <v>20982</v>
      </c>
    </row>
    <row r="73" spans="2:6" x14ac:dyDescent="0.25">
      <c r="B73" s="10" t="s">
        <v>6</v>
      </c>
      <c r="C73" s="427">
        <v>16876</v>
      </c>
    </row>
    <row r="74" spans="2:6" x14ac:dyDescent="0.25">
      <c r="B74" s="10" t="s">
        <v>7</v>
      </c>
      <c r="C74" s="427">
        <v>52201</v>
      </c>
    </row>
    <row r="75" spans="2:6" x14ac:dyDescent="0.25">
      <c r="B75" s="10" t="s">
        <v>1871</v>
      </c>
      <c r="C75" s="427">
        <v>43301</v>
      </c>
    </row>
    <row r="76" spans="2:6" x14ac:dyDescent="0.25">
      <c r="B76" s="10" t="s">
        <v>9</v>
      </c>
      <c r="C76" s="427">
        <v>48067</v>
      </c>
    </row>
    <row r="77" spans="2:6" x14ac:dyDescent="0.25">
      <c r="B77" s="10" t="s">
        <v>1872</v>
      </c>
      <c r="C77" s="427"/>
    </row>
    <row r="78" spans="2:6" x14ac:dyDescent="0.25">
      <c r="B78" s="10" t="s">
        <v>1982</v>
      </c>
      <c r="C78" s="427"/>
    </row>
    <row r="79" spans="2:6" x14ac:dyDescent="0.25">
      <c r="B79" s="10" t="s">
        <v>13</v>
      </c>
      <c r="C79" s="427"/>
    </row>
    <row r="80" spans="2:6" x14ac:dyDescent="0.25">
      <c r="B80" s="10" t="s">
        <v>2181</v>
      </c>
      <c r="C80" s="427"/>
    </row>
    <row r="81" spans="2:3" x14ac:dyDescent="0.25">
      <c r="B81" s="10" t="s">
        <v>14</v>
      </c>
      <c r="C81" s="427"/>
    </row>
    <row r="82" spans="2:3" x14ac:dyDescent="0.25">
      <c r="B82" s="10" t="s">
        <v>15</v>
      </c>
      <c r="C82" s="427"/>
    </row>
    <row r="83" spans="2:3" x14ac:dyDescent="0.25">
      <c r="B83" s="10" t="s">
        <v>16</v>
      </c>
      <c r="C83" s="427"/>
    </row>
  </sheetData>
  <sortState ref="B86:B90">
    <sortCondition ref="B86"/>
  </sortState>
  <mergeCells count="1">
    <mergeCell ref="G45:L4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B2:N221"/>
  <sheetViews>
    <sheetView zoomScaleNormal="100" workbookViewId="0"/>
  </sheetViews>
  <sheetFormatPr defaultColWidth="9.7109375" defaultRowHeight="15" x14ac:dyDescent="0.25"/>
  <cols>
    <col min="1" max="1" width="3.7109375" style="27" customWidth="1"/>
    <col min="2" max="2" width="16.7109375" style="27" customWidth="1"/>
    <col min="3" max="3" width="14.42578125" style="27" customWidth="1"/>
    <col min="4" max="4" width="16" style="27" bestFit="1" customWidth="1"/>
    <col min="5" max="5" width="20.42578125" style="27" customWidth="1"/>
    <col min="6" max="6" width="9.7109375" style="27"/>
    <col min="7" max="9" width="14.140625" style="27" bestFit="1" customWidth="1"/>
    <col min="10" max="16384" width="9.7109375" style="27"/>
  </cols>
  <sheetData>
    <row r="2" spans="2:11" ht="18.75" x14ac:dyDescent="0.3">
      <c r="B2" s="131" t="s">
        <v>1916</v>
      </c>
    </row>
    <row r="4" spans="2:11" x14ac:dyDescent="0.25">
      <c r="B4" s="145" t="s">
        <v>19</v>
      </c>
    </row>
    <row r="5" spans="2:11" x14ac:dyDescent="0.25">
      <c r="B5" s="146" t="s">
        <v>1860</v>
      </c>
    </row>
    <row r="7" spans="2:11" x14ac:dyDescent="0.25">
      <c r="B7" s="241" t="s">
        <v>24</v>
      </c>
      <c r="C7" s="172"/>
      <c r="D7" s="29"/>
    </row>
    <row r="8" spans="2:11" x14ac:dyDescent="0.25">
      <c r="B8" s="242" t="s">
        <v>1858</v>
      </c>
      <c r="C8" s="138"/>
      <c r="D8" s="29"/>
    </row>
    <row r="10" spans="2:11" x14ac:dyDescent="0.25">
      <c r="B10" s="153" t="s">
        <v>24</v>
      </c>
      <c r="C10" s="155" t="s">
        <v>1859</v>
      </c>
      <c r="D10" s="156"/>
      <c r="E10" s="119"/>
      <c r="F10" s="119"/>
      <c r="G10" s="119"/>
      <c r="H10" s="119"/>
      <c r="I10" s="119"/>
      <c r="J10" s="119"/>
      <c r="K10" s="119"/>
    </row>
    <row r="11" spans="2:11" x14ac:dyDescent="0.25">
      <c r="B11" s="174" t="s">
        <v>1798</v>
      </c>
      <c r="C11" s="136">
        <v>704</v>
      </c>
    </row>
    <row r="12" spans="2:11" x14ac:dyDescent="0.25">
      <c r="B12" s="174" t="s">
        <v>1790</v>
      </c>
      <c r="C12" s="136">
        <v>613</v>
      </c>
    </row>
    <row r="13" spans="2:11" x14ac:dyDescent="0.25">
      <c r="B13" s="174" t="s">
        <v>1794</v>
      </c>
      <c r="C13" s="136">
        <v>602</v>
      </c>
    </row>
    <row r="14" spans="2:11" x14ac:dyDescent="0.25">
      <c r="B14" s="174" t="s">
        <v>1797</v>
      </c>
      <c r="C14" s="136">
        <v>750</v>
      </c>
    </row>
    <row r="15" spans="2:11" x14ac:dyDescent="0.25">
      <c r="B15" s="174" t="s">
        <v>1791</v>
      </c>
      <c r="C15" s="136">
        <v>657</v>
      </c>
    </row>
    <row r="16" spans="2:11" x14ac:dyDescent="0.25">
      <c r="B16" s="174" t="s">
        <v>1796</v>
      </c>
      <c r="C16" s="136">
        <v>603</v>
      </c>
    </row>
    <row r="17" spans="2:13" x14ac:dyDescent="0.25">
      <c r="B17" s="174" t="s">
        <v>1795</v>
      </c>
      <c r="C17" s="136">
        <v>624</v>
      </c>
    </row>
    <row r="18" spans="2:13" x14ac:dyDescent="0.25">
      <c r="B18" s="176" t="s">
        <v>1799</v>
      </c>
      <c r="C18" s="138">
        <v>695</v>
      </c>
    </row>
    <row r="19" spans="2:13" x14ac:dyDescent="0.25">
      <c r="B19" s="119"/>
      <c r="C19" s="135"/>
    </row>
    <row r="20" spans="2:13" ht="18.75" x14ac:dyDescent="0.3">
      <c r="B20" s="82" t="s">
        <v>1917</v>
      </c>
    </row>
    <row r="22" spans="2:13" x14ac:dyDescent="0.25">
      <c r="B22" s="71" t="s">
        <v>19</v>
      </c>
    </row>
    <row r="23" spans="2:13" x14ac:dyDescent="0.25">
      <c r="B23" s="113" t="s">
        <v>1902</v>
      </c>
    </row>
    <row r="25" spans="2:13" x14ac:dyDescent="0.25">
      <c r="B25" s="173" t="s">
        <v>24</v>
      </c>
      <c r="C25" s="172"/>
    </row>
    <row r="26" spans="2:13" x14ac:dyDescent="0.25">
      <c r="B26" s="141" t="s">
        <v>1858</v>
      </c>
      <c r="C26" s="138"/>
    </row>
    <row r="28" spans="2:13" x14ac:dyDescent="0.25">
      <c r="B28" s="144" t="s">
        <v>1793</v>
      </c>
      <c r="C28" s="201"/>
      <c r="E28" s="144" t="s">
        <v>1859</v>
      </c>
      <c r="F28" s="187">
        <v>704</v>
      </c>
      <c r="G28" s="187">
        <v>613</v>
      </c>
      <c r="H28" s="187">
        <v>602</v>
      </c>
      <c r="I28" s="187">
        <v>750</v>
      </c>
      <c r="J28" s="187">
        <v>657</v>
      </c>
      <c r="K28" s="187">
        <v>603</v>
      </c>
      <c r="L28" s="187">
        <v>624</v>
      </c>
      <c r="M28" s="187">
        <v>695</v>
      </c>
    </row>
    <row r="29" spans="2:13" x14ac:dyDescent="0.25">
      <c r="B29" s="10" t="s">
        <v>1798</v>
      </c>
      <c r="C29" s="135"/>
    </row>
    <row r="30" spans="2:13" x14ac:dyDescent="0.25">
      <c r="B30" s="10" t="s">
        <v>1790</v>
      </c>
      <c r="C30" s="135"/>
    </row>
    <row r="31" spans="2:13" x14ac:dyDescent="0.25">
      <c r="B31" s="10" t="s">
        <v>1794</v>
      </c>
      <c r="C31" s="135"/>
    </row>
    <row r="32" spans="2:13" x14ac:dyDescent="0.25">
      <c r="B32" s="10" t="s">
        <v>1797</v>
      </c>
      <c r="C32" s="135"/>
    </row>
    <row r="33" spans="2:4" x14ac:dyDescent="0.25">
      <c r="B33" s="10" t="s">
        <v>1791</v>
      </c>
      <c r="C33" s="135"/>
    </row>
    <row r="34" spans="2:4" x14ac:dyDescent="0.25">
      <c r="B34" s="10" t="s">
        <v>1796</v>
      </c>
      <c r="C34" s="135"/>
    </row>
    <row r="35" spans="2:4" x14ac:dyDescent="0.25">
      <c r="B35" s="10" t="s">
        <v>1795</v>
      </c>
      <c r="C35" s="135"/>
    </row>
    <row r="36" spans="2:4" x14ac:dyDescent="0.25">
      <c r="B36" s="10" t="s">
        <v>1799</v>
      </c>
      <c r="C36" s="135"/>
    </row>
    <row r="38" spans="2:4" ht="18.75" x14ac:dyDescent="0.3">
      <c r="B38" s="243" t="s">
        <v>1892</v>
      </c>
    </row>
    <row r="40" spans="2:4" x14ac:dyDescent="0.25">
      <c r="B40" s="203" t="s">
        <v>19</v>
      </c>
    </row>
    <row r="41" spans="2:4" x14ac:dyDescent="0.25">
      <c r="B41" s="244" t="s">
        <v>1893</v>
      </c>
    </row>
    <row r="42" spans="2:4" x14ac:dyDescent="0.25">
      <c r="B42" s="146"/>
    </row>
    <row r="43" spans="2:4" x14ac:dyDescent="0.25">
      <c r="B43" s="245" t="s">
        <v>1757</v>
      </c>
      <c r="C43" s="29" t="s">
        <v>1891</v>
      </c>
    </row>
    <row r="44" spans="2:4" x14ac:dyDescent="0.25">
      <c r="B44" s="245" t="s">
        <v>1890</v>
      </c>
      <c r="C44" s="29"/>
    </row>
    <row r="45" spans="2:4" x14ac:dyDescent="0.25">
      <c r="B45" s="245" t="s">
        <v>1962</v>
      </c>
      <c r="C45" s="29"/>
    </row>
    <row r="47" spans="2:4" x14ac:dyDescent="0.25">
      <c r="B47" s="246" t="s">
        <v>1890</v>
      </c>
      <c r="C47" s="246" t="s">
        <v>64</v>
      </c>
      <c r="D47" s="246" t="s">
        <v>1882</v>
      </c>
    </row>
    <row r="48" spans="2:4" x14ac:dyDescent="0.25">
      <c r="B48" s="29">
        <v>100</v>
      </c>
      <c r="C48" s="29" t="s">
        <v>1883</v>
      </c>
      <c r="D48" s="29">
        <v>15</v>
      </c>
    </row>
    <row r="49" spans="2:4" x14ac:dyDescent="0.25">
      <c r="B49" s="29">
        <v>100</v>
      </c>
      <c r="C49" s="29" t="s">
        <v>1884</v>
      </c>
      <c r="D49" s="29">
        <v>1</v>
      </c>
    </row>
    <row r="50" spans="2:4" x14ac:dyDescent="0.25">
      <c r="B50" s="29">
        <v>110</v>
      </c>
      <c r="C50" s="29" t="s">
        <v>1885</v>
      </c>
      <c r="D50" s="29">
        <v>1</v>
      </c>
    </row>
    <row r="51" spans="2:4" x14ac:dyDescent="0.25">
      <c r="B51" s="29">
        <v>120</v>
      </c>
      <c r="C51" s="29" t="s">
        <v>1886</v>
      </c>
      <c r="D51" s="29">
        <v>1</v>
      </c>
    </row>
    <row r="52" spans="2:4" x14ac:dyDescent="0.25">
      <c r="B52" s="29">
        <v>200</v>
      </c>
      <c r="C52" s="29" t="s">
        <v>1887</v>
      </c>
      <c r="D52" s="29">
        <v>20</v>
      </c>
    </row>
    <row r="53" spans="2:4" x14ac:dyDescent="0.25">
      <c r="B53" s="29">
        <v>300</v>
      </c>
      <c r="C53" s="29" t="s">
        <v>1888</v>
      </c>
      <c r="D53" s="29">
        <v>15</v>
      </c>
    </row>
    <row r="54" spans="2:4" x14ac:dyDescent="0.25">
      <c r="B54" s="29">
        <v>350</v>
      </c>
      <c r="C54" s="29" t="s">
        <v>1889</v>
      </c>
      <c r="D54" s="29">
        <v>1</v>
      </c>
    </row>
    <row r="56" spans="2:4" ht="18.75" x14ac:dyDescent="0.3">
      <c r="B56" s="83" t="s">
        <v>1903</v>
      </c>
    </row>
    <row r="58" spans="2:4" x14ac:dyDescent="0.25">
      <c r="B58" s="171" t="s">
        <v>19</v>
      </c>
    </row>
    <row r="59" spans="2:4" x14ac:dyDescent="0.25">
      <c r="B59" s="84" t="s">
        <v>1864</v>
      </c>
    </row>
    <row r="60" spans="2:4" x14ac:dyDescent="0.25">
      <c r="B60" s="78"/>
      <c r="C60" s="78"/>
      <c r="D60" s="78"/>
    </row>
    <row r="61" spans="2:4" x14ac:dyDescent="0.25">
      <c r="B61" s="124" t="s">
        <v>1863</v>
      </c>
      <c r="C61" s="125"/>
      <c r="D61" s="78"/>
    </row>
    <row r="62" spans="2:4" x14ac:dyDescent="0.25">
      <c r="B62" s="124"/>
      <c r="C62" s="125"/>
      <c r="D62" s="78"/>
    </row>
    <row r="63" spans="2:4" x14ac:dyDescent="0.25">
      <c r="B63" s="169" t="str">
        <f>"Total " &amp;C61</f>
        <v xml:space="preserve">Total </v>
      </c>
      <c r="C63" s="170"/>
      <c r="D63" s="78"/>
    </row>
    <row r="64" spans="2:4" x14ac:dyDescent="0.25">
      <c r="B64" s="78"/>
      <c r="C64" s="78"/>
      <c r="D64" s="78"/>
    </row>
    <row r="65" spans="2:9" x14ac:dyDescent="0.25">
      <c r="B65" s="482" t="s">
        <v>1861</v>
      </c>
      <c r="C65" s="483"/>
      <c r="D65" s="483"/>
      <c r="E65" s="484"/>
      <c r="G65" s="485" t="s">
        <v>1918</v>
      </c>
      <c r="H65" s="486"/>
      <c r="I65" s="487"/>
    </row>
    <row r="66" spans="2:9" x14ac:dyDescent="0.25">
      <c r="B66" s="229" t="s">
        <v>1766</v>
      </c>
      <c r="C66" s="230" t="s">
        <v>1862</v>
      </c>
      <c r="D66" s="428" t="s">
        <v>2182</v>
      </c>
      <c r="E66" s="231" t="s">
        <v>2183</v>
      </c>
      <c r="G66" s="163" t="s">
        <v>0</v>
      </c>
      <c r="H66" s="164" t="s">
        <v>1</v>
      </c>
      <c r="I66" s="165" t="s">
        <v>1836</v>
      </c>
    </row>
    <row r="67" spans="2:9" x14ac:dyDescent="0.25">
      <c r="B67" s="429" t="s">
        <v>1831</v>
      </c>
      <c r="C67" s="233">
        <v>6</v>
      </c>
      <c r="D67" s="234"/>
      <c r="E67" s="430"/>
      <c r="G67" s="157" t="s">
        <v>1831</v>
      </c>
      <c r="H67" s="158">
        <v>88.84</v>
      </c>
      <c r="I67" s="180">
        <v>124.38</v>
      </c>
    </row>
    <row r="68" spans="2:9" s="78" customFormat="1" x14ac:dyDescent="0.25">
      <c r="B68" s="431" t="s">
        <v>1833</v>
      </c>
      <c r="C68" s="12">
        <v>1</v>
      </c>
      <c r="D68" s="166"/>
      <c r="E68" s="167"/>
      <c r="G68" s="159" t="s">
        <v>1832</v>
      </c>
      <c r="H68" s="160">
        <v>62.54</v>
      </c>
      <c r="I68" s="181">
        <v>68.790000000000006</v>
      </c>
    </row>
    <row r="69" spans="2:9" s="78" customFormat="1" x14ac:dyDescent="0.25">
      <c r="B69" s="431" t="s">
        <v>1835</v>
      </c>
      <c r="C69" s="12">
        <v>1</v>
      </c>
      <c r="D69" s="166"/>
      <c r="E69" s="167"/>
      <c r="G69" s="159" t="s">
        <v>1833</v>
      </c>
      <c r="H69" s="160">
        <v>38.700000000000003</v>
      </c>
      <c r="I69" s="181">
        <v>54.18</v>
      </c>
    </row>
    <row r="70" spans="2:9" s="78" customFormat="1" x14ac:dyDescent="0.25">
      <c r="B70" s="431"/>
      <c r="C70" s="12"/>
      <c r="D70" s="166"/>
      <c r="E70" s="167"/>
      <c r="G70" s="159" t="s">
        <v>1834</v>
      </c>
      <c r="H70" s="160">
        <v>37.83</v>
      </c>
      <c r="I70" s="181">
        <v>45.4</v>
      </c>
    </row>
    <row r="71" spans="2:9" s="78" customFormat="1" x14ac:dyDescent="0.25">
      <c r="B71" s="432"/>
      <c r="C71" s="433"/>
      <c r="D71" s="434" t="str">
        <f t="shared" ref="D71" si="0">IF(B71&lt;&gt;"",INDEX($H$67:$I$71,MATCH(B71,$G$67:$G$71,0),MATCH($C$61,$H$66:$I$66,0)),"")</f>
        <v/>
      </c>
      <c r="E71" s="168" t="str">
        <f t="shared" ref="E71" si="1">IF(B71&lt;&gt;"",C71*D71,"")</f>
        <v/>
      </c>
      <c r="G71" s="161" t="s">
        <v>1835</v>
      </c>
      <c r="H71" s="162">
        <v>55.22</v>
      </c>
      <c r="I71" s="182">
        <v>71.790000000000006</v>
      </c>
    </row>
    <row r="72" spans="2:9" s="78" customFormat="1" x14ac:dyDescent="0.25">
      <c r="B72" s="124"/>
      <c r="G72" s="183"/>
      <c r="H72" s="12"/>
      <c r="I72" s="12"/>
    </row>
    <row r="73" spans="2:9" s="78" customFormat="1" ht="18.75" x14ac:dyDescent="0.3">
      <c r="B73" s="72" t="s">
        <v>1904</v>
      </c>
      <c r="G73" s="183"/>
      <c r="H73" s="12"/>
      <c r="I73" s="12"/>
    </row>
    <row r="74" spans="2:9" s="78" customFormat="1" x14ac:dyDescent="0.25">
      <c r="B74" s="27"/>
      <c r="G74" s="183"/>
      <c r="H74" s="12"/>
      <c r="I74" s="12"/>
    </row>
    <row r="75" spans="2:9" s="78" customFormat="1" x14ac:dyDescent="0.25">
      <c r="B75" s="73" t="s">
        <v>19</v>
      </c>
      <c r="G75" s="183"/>
      <c r="H75" s="12"/>
      <c r="I75" s="12"/>
    </row>
    <row r="76" spans="2:9" s="78" customFormat="1" x14ac:dyDescent="0.25">
      <c r="B76" s="74" t="s">
        <v>1919</v>
      </c>
      <c r="G76" s="183"/>
      <c r="H76" s="12"/>
      <c r="I76" s="12"/>
    </row>
    <row r="77" spans="2:9" s="78" customFormat="1" x14ac:dyDescent="0.25">
      <c r="B77" s="124"/>
      <c r="G77" s="183"/>
      <c r="H77" s="12"/>
      <c r="I77" s="12"/>
    </row>
    <row r="78" spans="2:9" s="78" customFormat="1" x14ac:dyDescent="0.25">
      <c r="B78" s="186" t="s">
        <v>1808</v>
      </c>
      <c r="C78" s="187"/>
      <c r="G78" s="183"/>
      <c r="H78" s="12"/>
      <c r="I78" s="12"/>
    </row>
    <row r="79" spans="2:9" s="78" customFormat="1" x14ac:dyDescent="0.25">
      <c r="B79" s="124"/>
      <c r="G79" s="183"/>
      <c r="H79" s="12"/>
      <c r="I79" s="12"/>
    </row>
    <row r="80" spans="2:9" x14ac:dyDescent="0.25">
      <c r="B80" s="462" t="s">
        <v>1920</v>
      </c>
      <c r="C80" s="184" t="s">
        <v>1814</v>
      </c>
      <c r="D80" s="185" t="s">
        <v>1815</v>
      </c>
      <c r="F80" s="462" t="s">
        <v>1816</v>
      </c>
      <c r="G80" s="463"/>
    </row>
    <row r="81" spans="2:7" x14ac:dyDescent="0.25">
      <c r="B81" s="488"/>
      <c r="C81" s="137"/>
      <c r="D81" s="138"/>
      <c r="F81" s="188" t="s">
        <v>1768</v>
      </c>
      <c r="G81" s="200" t="s">
        <v>43</v>
      </c>
    </row>
    <row r="82" spans="2:7" x14ac:dyDescent="0.25">
      <c r="B82" s="113"/>
      <c r="F82" s="189">
        <v>1</v>
      </c>
      <c r="G82" s="175" t="s">
        <v>1807</v>
      </c>
    </row>
    <row r="83" spans="2:7" x14ac:dyDescent="0.25">
      <c r="B83" s="462" t="s">
        <v>1812</v>
      </c>
      <c r="C83" s="468"/>
      <c r="D83" s="463"/>
      <c r="F83" s="189">
        <v>2</v>
      </c>
      <c r="G83" s="175" t="s">
        <v>1806</v>
      </c>
    </row>
    <row r="84" spans="2:7" x14ac:dyDescent="0.25">
      <c r="B84" s="188" t="s">
        <v>1809</v>
      </c>
      <c r="C84" s="122" t="s">
        <v>1810</v>
      </c>
      <c r="D84" s="200" t="s">
        <v>1811</v>
      </c>
      <c r="F84" s="189">
        <v>3</v>
      </c>
      <c r="G84" s="175" t="s">
        <v>1805</v>
      </c>
    </row>
    <row r="85" spans="2:7" x14ac:dyDescent="0.25">
      <c r="B85" s="191">
        <v>1</v>
      </c>
      <c r="C85" s="192" t="s">
        <v>1806</v>
      </c>
      <c r="D85" s="193">
        <v>2</v>
      </c>
      <c r="F85" s="189">
        <v>4</v>
      </c>
      <c r="G85" s="175" t="s">
        <v>1804</v>
      </c>
    </row>
    <row r="86" spans="2:7" x14ac:dyDescent="0.25">
      <c r="B86" s="194">
        <v>2</v>
      </c>
      <c r="C86" s="195" t="s">
        <v>1805</v>
      </c>
      <c r="D86" s="196">
        <v>3</v>
      </c>
      <c r="F86" s="190">
        <v>5</v>
      </c>
      <c r="G86" s="177" t="s">
        <v>1803</v>
      </c>
    </row>
    <row r="87" spans="2:7" x14ac:dyDescent="0.25">
      <c r="B87" s="194">
        <v>3</v>
      </c>
      <c r="C87" s="195" t="s">
        <v>1807</v>
      </c>
      <c r="D87" s="196">
        <v>1</v>
      </c>
    </row>
    <row r="88" spans="2:7" x14ac:dyDescent="0.25">
      <c r="B88" s="194">
        <v>4</v>
      </c>
      <c r="C88" s="195" t="s">
        <v>1804</v>
      </c>
      <c r="D88" s="196">
        <v>4</v>
      </c>
      <c r="F88" s="462" t="s">
        <v>1817</v>
      </c>
      <c r="G88" s="463"/>
    </row>
    <row r="89" spans="2:7" x14ac:dyDescent="0.25">
      <c r="B89" s="194">
        <v>5</v>
      </c>
      <c r="C89" s="195" t="s">
        <v>1805</v>
      </c>
      <c r="D89" s="196">
        <v>3</v>
      </c>
      <c r="F89" s="188" t="s">
        <v>1768</v>
      </c>
      <c r="G89" s="200" t="s">
        <v>43</v>
      </c>
    </row>
    <row r="90" spans="2:7" x14ac:dyDescent="0.25">
      <c r="B90" s="194">
        <v>6</v>
      </c>
      <c r="C90" s="195" t="s">
        <v>1806</v>
      </c>
      <c r="D90" s="196">
        <v>2</v>
      </c>
      <c r="F90" s="189">
        <v>5</v>
      </c>
      <c r="G90" s="175" t="s">
        <v>1803</v>
      </c>
    </row>
    <row r="91" spans="2:7" x14ac:dyDescent="0.25">
      <c r="B91" s="194">
        <v>7</v>
      </c>
      <c r="C91" s="195" t="s">
        <v>1807</v>
      </c>
      <c r="D91" s="196">
        <v>1</v>
      </c>
      <c r="F91" s="189">
        <v>4</v>
      </c>
      <c r="G91" s="175" t="s">
        <v>1804</v>
      </c>
    </row>
    <row r="92" spans="2:7" x14ac:dyDescent="0.25">
      <c r="B92" s="194">
        <v>8</v>
      </c>
      <c r="C92" s="195" t="s">
        <v>1807</v>
      </c>
      <c r="D92" s="196">
        <v>1</v>
      </c>
      <c r="F92" s="189">
        <v>3</v>
      </c>
      <c r="G92" s="175" t="s">
        <v>1805</v>
      </c>
    </row>
    <row r="93" spans="2:7" x14ac:dyDescent="0.25">
      <c r="B93" s="194">
        <v>9</v>
      </c>
      <c r="C93" s="195" t="s">
        <v>1803</v>
      </c>
      <c r="D93" s="196">
        <v>5</v>
      </c>
      <c r="F93" s="189">
        <v>2</v>
      </c>
      <c r="G93" s="175" t="s">
        <v>1806</v>
      </c>
    </row>
    <row r="94" spans="2:7" x14ac:dyDescent="0.25">
      <c r="B94" s="197">
        <v>10</v>
      </c>
      <c r="C94" s="198" t="s">
        <v>1803</v>
      </c>
      <c r="D94" s="199">
        <v>5</v>
      </c>
      <c r="F94" s="190">
        <v>1</v>
      </c>
      <c r="G94" s="177" t="s">
        <v>1807</v>
      </c>
    </row>
    <row r="96" spans="2:7" ht="18.75" x14ac:dyDescent="0.3">
      <c r="B96" s="91" t="s">
        <v>1905</v>
      </c>
    </row>
    <row r="98" spans="2:12" x14ac:dyDescent="0.25">
      <c r="B98" s="92" t="s">
        <v>19</v>
      </c>
    </row>
    <row r="99" spans="2:12" x14ac:dyDescent="0.25">
      <c r="B99" s="93" t="s">
        <v>1906</v>
      </c>
    </row>
    <row r="100" spans="2:12" ht="15.75" customHeight="1" x14ac:dyDescent="0.25"/>
    <row r="101" spans="2:12" ht="15.75" customHeight="1" x14ac:dyDescent="0.25">
      <c r="B101" s="472" t="s">
        <v>1861</v>
      </c>
      <c r="C101" s="473"/>
      <c r="D101" s="473"/>
      <c r="E101" s="474"/>
      <c r="G101" s="479" t="s">
        <v>0</v>
      </c>
      <c r="H101" s="469" t="s">
        <v>55</v>
      </c>
      <c r="I101" s="472" t="s">
        <v>1870</v>
      </c>
      <c r="J101" s="473"/>
      <c r="K101" s="473"/>
      <c r="L101" s="474"/>
    </row>
    <row r="102" spans="2:12" x14ac:dyDescent="0.25">
      <c r="B102" s="489"/>
      <c r="C102" s="490"/>
      <c r="D102" s="490"/>
      <c r="E102" s="491"/>
      <c r="G102" s="480"/>
      <c r="H102" s="470"/>
      <c r="I102" s="475"/>
      <c r="J102" s="476"/>
      <c r="K102" s="476"/>
      <c r="L102" s="477"/>
    </row>
    <row r="103" spans="2:12" x14ac:dyDescent="0.25">
      <c r="B103" s="204" t="s">
        <v>1766</v>
      </c>
      <c r="C103" s="205" t="s">
        <v>1862</v>
      </c>
      <c r="D103" s="205" t="s">
        <v>1867</v>
      </c>
      <c r="E103" s="206" t="s">
        <v>1759</v>
      </c>
      <c r="G103" s="481"/>
      <c r="H103" s="471"/>
      <c r="I103" s="224">
        <v>0</v>
      </c>
      <c r="J103" s="222">
        <v>10</v>
      </c>
      <c r="K103" s="222">
        <v>50</v>
      </c>
      <c r="L103" s="223">
        <v>100</v>
      </c>
    </row>
    <row r="104" spans="2:12" x14ac:dyDescent="0.25">
      <c r="B104" s="191" t="s">
        <v>1832</v>
      </c>
      <c r="C104" s="192">
        <v>150</v>
      </c>
      <c r="D104" s="238"/>
      <c r="E104" s="215"/>
      <c r="G104" s="218" t="s">
        <v>1831</v>
      </c>
      <c r="H104" s="219">
        <v>170</v>
      </c>
      <c r="I104" s="220">
        <v>0</v>
      </c>
      <c r="J104" s="220">
        <v>0.18</v>
      </c>
      <c r="K104" s="220">
        <v>0.22999999999999998</v>
      </c>
      <c r="L104" s="221">
        <v>0.30499999999999999</v>
      </c>
    </row>
    <row r="105" spans="2:12" x14ac:dyDescent="0.25">
      <c r="B105" s="194" t="s">
        <v>1834</v>
      </c>
      <c r="C105" s="195">
        <v>1</v>
      </c>
      <c r="D105" s="239"/>
      <c r="E105" s="216"/>
      <c r="G105" s="207" t="s">
        <v>1832</v>
      </c>
      <c r="H105" s="208">
        <v>70</v>
      </c>
      <c r="I105" s="209">
        <v>0</v>
      </c>
      <c r="J105" s="209">
        <v>0.12</v>
      </c>
      <c r="K105" s="209">
        <v>0.16999999999999998</v>
      </c>
      <c r="L105" s="210">
        <v>0.245</v>
      </c>
    </row>
    <row r="106" spans="2:12" x14ac:dyDescent="0.25">
      <c r="B106" s="194" t="s">
        <v>1835</v>
      </c>
      <c r="C106" s="195">
        <v>15</v>
      </c>
      <c r="D106" s="239"/>
      <c r="E106" s="216"/>
      <c r="G106" s="207" t="s">
        <v>1833</v>
      </c>
      <c r="H106" s="208">
        <v>265</v>
      </c>
      <c r="I106" s="209">
        <v>0</v>
      </c>
      <c r="J106" s="209">
        <v>0.17</v>
      </c>
      <c r="K106" s="209">
        <v>0.22000000000000003</v>
      </c>
      <c r="L106" s="210">
        <v>0.29500000000000004</v>
      </c>
    </row>
    <row r="107" spans="2:12" x14ac:dyDescent="0.25">
      <c r="B107" s="197" t="s">
        <v>1869</v>
      </c>
      <c r="C107" s="198">
        <v>56</v>
      </c>
      <c r="D107" s="240"/>
      <c r="E107" s="217"/>
      <c r="G107" s="207" t="s">
        <v>1834</v>
      </c>
      <c r="H107" s="208">
        <v>78</v>
      </c>
      <c r="I107" s="209">
        <v>0</v>
      </c>
      <c r="J107" s="209">
        <v>0.18</v>
      </c>
      <c r="K107" s="209">
        <v>0.22999999999999998</v>
      </c>
      <c r="L107" s="210">
        <v>0.30499999999999999</v>
      </c>
    </row>
    <row r="108" spans="2:12" x14ac:dyDescent="0.25">
      <c r="G108" s="207" t="s">
        <v>1835</v>
      </c>
      <c r="H108" s="208">
        <v>269</v>
      </c>
      <c r="I108" s="209">
        <v>0</v>
      </c>
      <c r="J108" s="209">
        <v>0.16</v>
      </c>
      <c r="K108" s="209">
        <v>0.21000000000000002</v>
      </c>
      <c r="L108" s="210">
        <v>0.28500000000000003</v>
      </c>
    </row>
    <row r="109" spans="2:12" x14ac:dyDescent="0.25">
      <c r="G109" s="207" t="s">
        <v>1868</v>
      </c>
      <c r="H109" s="208">
        <v>234</v>
      </c>
      <c r="I109" s="209">
        <v>0</v>
      </c>
      <c r="J109" s="209">
        <v>0.17</v>
      </c>
      <c r="K109" s="209">
        <v>0.22000000000000003</v>
      </c>
      <c r="L109" s="210">
        <v>0.29500000000000004</v>
      </c>
    </row>
    <row r="110" spans="2:12" x14ac:dyDescent="0.25">
      <c r="G110" s="211" t="s">
        <v>1869</v>
      </c>
      <c r="H110" s="212">
        <v>115</v>
      </c>
      <c r="I110" s="213">
        <v>0</v>
      </c>
      <c r="J110" s="213">
        <v>0.14000000000000001</v>
      </c>
      <c r="K110" s="213">
        <v>0.19</v>
      </c>
      <c r="L110" s="214">
        <v>0.26500000000000001</v>
      </c>
    </row>
    <row r="111" spans="2:12" x14ac:dyDescent="0.25">
      <c r="G111" s="135"/>
      <c r="H111" s="232"/>
      <c r="I111" s="202"/>
      <c r="J111" s="202"/>
      <c r="K111" s="202"/>
      <c r="L111" s="202"/>
    </row>
    <row r="112" spans="2:12" ht="18.75" x14ac:dyDescent="0.3">
      <c r="B112" s="3" t="s">
        <v>1921</v>
      </c>
      <c r="G112" s="135"/>
      <c r="H112" s="232"/>
      <c r="I112" s="202"/>
      <c r="J112" s="202"/>
      <c r="K112" s="202"/>
      <c r="L112" s="202"/>
    </row>
    <row r="113" spans="2:12" x14ac:dyDescent="0.25">
      <c r="G113" s="135"/>
      <c r="H113" s="232"/>
      <c r="I113" s="202"/>
      <c r="J113" s="202"/>
      <c r="K113" s="202"/>
      <c r="L113" s="202"/>
    </row>
    <row r="114" spans="2:12" x14ac:dyDescent="0.25">
      <c r="B114" s="132" t="s">
        <v>19</v>
      </c>
      <c r="C114" s="28"/>
      <c r="D114" s="29"/>
      <c r="G114" s="135"/>
      <c r="H114" s="232"/>
      <c r="I114" s="202"/>
      <c r="J114" s="202"/>
      <c r="K114" s="202"/>
      <c r="L114" s="202"/>
    </row>
    <row r="115" spans="2:12" x14ac:dyDescent="0.25">
      <c r="B115" s="257" t="s">
        <v>1894</v>
      </c>
      <c r="C115" s="28"/>
      <c r="D115" s="29"/>
      <c r="G115" s="135"/>
      <c r="H115" s="232"/>
      <c r="I115" s="202"/>
      <c r="J115" s="202"/>
      <c r="K115" s="202"/>
      <c r="L115" s="202"/>
    </row>
    <row r="116" spans="2:12" x14ac:dyDescent="0.25">
      <c r="B116" s="28"/>
      <c r="C116" s="28"/>
      <c r="D116" s="29"/>
      <c r="G116" s="135"/>
      <c r="H116" s="232"/>
      <c r="I116" s="202"/>
      <c r="J116" s="202"/>
      <c r="K116" s="202"/>
      <c r="L116" s="202"/>
    </row>
    <row r="117" spans="2:12" x14ac:dyDescent="0.25">
      <c r="B117" s="258" t="s">
        <v>73</v>
      </c>
      <c r="C117" s="258" t="s">
        <v>74</v>
      </c>
      <c r="D117" s="258" t="s">
        <v>75</v>
      </c>
      <c r="G117" s="135"/>
      <c r="H117" s="232"/>
      <c r="I117" s="202"/>
      <c r="J117" s="202"/>
      <c r="K117" s="202"/>
      <c r="L117" s="202"/>
    </row>
    <row r="118" spans="2:12" x14ac:dyDescent="0.25">
      <c r="B118" s="78" t="s">
        <v>76</v>
      </c>
      <c r="C118" s="86">
        <v>0</v>
      </c>
      <c r="D118" s="87">
        <v>1.4999999999999999E-2</v>
      </c>
      <c r="G118" s="135"/>
      <c r="H118" s="232"/>
      <c r="I118" s="202"/>
      <c r="J118" s="202"/>
      <c r="K118" s="202"/>
      <c r="L118" s="202"/>
    </row>
    <row r="119" spans="2:12" x14ac:dyDescent="0.25">
      <c r="B119" s="86" t="s">
        <v>77</v>
      </c>
      <c r="C119" s="86">
        <v>10000</v>
      </c>
      <c r="D119" s="87">
        <v>1.7500000000000002E-2</v>
      </c>
      <c r="G119" s="135"/>
      <c r="H119" s="232"/>
      <c r="I119" s="202"/>
      <c r="J119" s="202"/>
      <c r="K119" s="202"/>
      <c r="L119" s="202"/>
    </row>
    <row r="120" spans="2:12" x14ac:dyDescent="0.25">
      <c r="B120" s="86" t="s">
        <v>78</v>
      </c>
      <c r="C120" s="86">
        <v>15000</v>
      </c>
      <c r="D120" s="87">
        <v>3.5000000000000003E-2</v>
      </c>
      <c r="G120" s="135"/>
      <c r="H120" s="232"/>
      <c r="I120" s="202"/>
      <c r="J120" s="202"/>
      <c r="K120" s="202"/>
      <c r="L120" s="202"/>
    </row>
    <row r="121" spans="2:12" x14ac:dyDescent="0.25">
      <c r="B121" s="86" t="s">
        <v>87</v>
      </c>
      <c r="C121" s="86">
        <v>25000</v>
      </c>
      <c r="D121" s="87">
        <v>4.7E-2</v>
      </c>
      <c r="G121" s="135"/>
      <c r="H121" s="232"/>
      <c r="I121" s="202"/>
      <c r="J121" s="202"/>
      <c r="K121" s="202"/>
      <c r="L121" s="202"/>
    </row>
    <row r="122" spans="2:12" x14ac:dyDescent="0.25">
      <c r="B122" s="86" t="s">
        <v>88</v>
      </c>
      <c r="C122" s="86">
        <v>32500</v>
      </c>
      <c r="D122" s="87">
        <v>0.05</v>
      </c>
      <c r="G122" s="135"/>
      <c r="H122" s="232"/>
      <c r="I122" s="202"/>
      <c r="J122" s="202"/>
      <c r="K122" s="202"/>
      <c r="L122" s="202"/>
    </row>
    <row r="123" spans="2:12" x14ac:dyDescent="0.25">
      <c r="B123" s="30"/>
      <c r="C123" s="30"/>
      <c r="D123" s="37"/>
      <c r="G123" s="135"/>
      <c r="H123" s="232"/>
      <c r="I123" s="202"/>
      <c r="J123" s="202"/>
      <c r="K123" s="202"/>
      <c r="L123" s="202"/>
    </row>
    <row r="124" spans="2:12" x14ac:dyDescent="0.25">
      <c r="B124" s="259" t="s">
        <v>79</v>
      </c>
      <c r="C124" s="260" t="s">
        <v>1895</v>
      </c>
      <c r="D124" s="261" t="s">
        <v>1896</v>
      </c>
      <c r="G124" s="135"/>
      <c r="H124" s="232"/>
      <c r="I124" s="202"/>
      <c r="J124" s="202"/>
      <c r="K124" s="202"/>
      <c r="L124" s="202"/>
    </row>
    <row r="125" spans="2:12" x14ac:dyDescent="0.25">
      <c r="B125" s="31" t="s">
        <v>81</v>
      </c>
      <c r="C125" s="109">
        <v>9578</v>
      </c>
      <c r="D125" s="262"/>
      <c r="G125" s="135"/>
      <c r="H125" s="232"/>
      <c r="I125" s="202"/>
      <c r="J125" s="202"/>
      <c r="K125" s="202"/>
      <c r="L125" s="202"/>
    </row>
    <row r="126" spans="2:12" x14ac:dyDescent="0.25">
      <c r="B126" s="32" t="s">
        <v>82</v>
      </c>
      <c r="C126" s="110">
        <v>19524</v>
      </c>
      <c r="D126" s="262"/>
      <c r="G126" s="135"/>
      <c r="H126" s="232"/>
      <c r="I126" s="202"/>
      <c r="J126" s="202"/>
      <c r="K126" s="202"/>
      <c r="L126" s="202"/>
    </row>
    <row r="127" spans="2:12" x14ac:dyDescent="0.25">
      <c r="B127" s="32" t="s">
        <v>83</v>
      </c>
      <c r="C127" s="110">
        <v>13126</v>
      </c>
      <c r="D127" s="262"/>
      <c r="G127" s="135"/>
      <c r="H127" s="232"/>
      <c r="I127" s="202"/>
      <c r="J127" s="202"/>
      <c r="K127" s="202"/>
      <c r="L127" s="202"/>
    </row>
    <row r="128" spans="2:12" x14ac:dyDescent="0.25">
      <c r="B128" s="32" t="s">
        <v>84</v>
      </c>
      <c r="C128" s="110">
        <v>6150</v>
      </c>
      <c r="D128" s="262"/>
      <c r="G128" s="135"/>
      <c r="H128" s="232"/>
      <c r="I128" s="202"/>
      <c r="J128" s="202"/>
      <c r="K128" s="202"/>
      <c r="L128" s="202"/>
    </row>
    <row r="129" spans="2:12" x14ac:dyDescent="0.25">
      <c r="B129" s="33" t="s">
        <v>85</v>
      </c>
      <c r="C129" s="110">
        <v>28945</v>
      </c>
      <c r="D129" s="263"/>
      <c r="G129" s="135"/>
      <c r="H129" s="232"/>
      <c r="I129" s="202"/>
      <c r="J129" s="202"/>
      <c r="K129" s="202"/>
      <c r="L129" s="202"/>
    </row>
    <row r="130" spans="2:12" x14ac:dyDescent="0.25">
      <c r="B130" s="33" t="s">
        <v>86</v>
      </c>
      <c r="C130" s="110">
        <v>39871</v>
      </c>
      <c r="D130" s="263"/>
      <c r="G130" s="135"/>
      <c r="H130" s="232"/>
      <c r="I130" s="202"/>
      <c r="J130" s="202"/>
      <c r="K130" s="202"/>
      <c r="L130" s="202"/>
    </row>
    <row r="132" spans="2:12" ht="18.75" x14ac:dyDescent="0.3">
      <c r="B132" s="91" t="s">
        <v>1907</v>
      </c>
    </row>
    <row r="134" spans="2:12" x14ac:dyDescent="0.25">
      <c r="B134" s="92" t="s">
        <v>19</v>
      </c>
    </row>
    <row r="135" spans="2:12" x14ac:dyDescent="0.25">
      <c r="B135" s="93" t="s">
        <v>1908</v>
      </c>
    </row>
    <row r="136" spans="2:12" x14ac:dyDescent="0.25">
      <c r="B136" s="28"/>
    </row>
    <row r="137" spans="2:12" x14ac:dyDescent="0.25">
      <c r="B137" s="472" t="s">
        <v>1880</v>
      </c>
      <c r="C137" s="473"/>
      <c r="D137" s="473"/>
      <c r="E137" s="473"/>
      <c r="F137" s="474"/>
      <c r="H137" s="479" t="s">
        <v>1875</v>
      </c>
      <c r="I137" s="492" t="s">
        <v>1881</v>
      </c>
    </row>
    <row r="138" spans="2:12" x14ac:dyDescent="0.25">
      <c r="B138" s="489"/>
      <c r="C138" s="490"/>
      <c r="D138" s="490"/>
      <c r="E138" s="490"/>
      <c r="F138" s="491"/>
      <c r="H138" s="480"/>
      <c r="I138" s="493"/>
    </row>
    <row r="139" spans="2:12" x14ac:dyDescent="0.25">
      <c r="B139" s="204" t="s">
        <v>1875</v>
      </c>
      <c r="C139" s="205" t="s">
        <v>1766</v>
      </c>
      <c r="D139" s="205" t="s">
        <v>1862</v>
      </c>
      <c r="E139" s="205" t="s">
        <v>1867</v>
      </c>
      <c r="F139" s="206" t="s">
        <v>1759</v>
      </c>
      <c r="H139" s="481"/>
      <c r="I139" s="494"/>
    </row>
    <row r="140" spans="2:12" x14ac:dyDescent="0.25">
      <c r="B140" s="191" t="s">
        <v>1876</v>
      </c>
      <c r="C140" s="192" t="s">
        <v>1832</v>
      </c>
      <c r="D140" s="192">
        <v>150</v>
      </c>
      <c r="E140" s="238"/>
      <c r="F140" s="215"/>
      <c r="H140" s="235" t="s">
        <v>1876</v>
      </c>
      <c r="I140" s="193">
        <v>1</v>
      </c>
    </row>
    <row r="141" spans="2:12" x14ac:dyDescent="0.25">
      <c r="B141" s="194" t="s">
        <v>1877</v>
      </c>
      <c r="C141" s="195" t="s">
        <v>1834</v>
      </c>
      <c r="D141" s="195">
        <v>1</v>
      </c>
      <c r="E141" s="239"/>
      <c r="F141" s="216"/>
      <c r="H141" s="236" t="s">
        <v>1877</v>
      </c>
      <c r="I141" s="196">
        <v>1</v>
      </c>
    </row>
    <row r="142" spans="2:12" x14ac:dyDescent="0.25">
      <c r="B142" s="194" t="s">
        <v>1878</v>
      </c>
      <c r="C142" s="195" t="s">
        <v>1835</v>
      </c>
      <c r="D142" s="195">
        <v>15</v>
      </c>
      <c r="E142" s="239"/>
      <c r="F142" s="216"/>
      <c r="H142" s="236" t="s">
        <v>1878</v>
      </c>
      <c r="I142" s="196">
        <v>2</v>
      </c>
    </row>
    <row r="143" spans="2:12" x14ac:dyDescent="0.25">
      <c r="B143" s="197" t="s">
        <v>1879</v>
      </c>
      <c r="C143" s="198" t="s">
        <v>1869</v>
      </c>
      <c r="D143" s="198">
        <v>56</v>
      </c>
      <c r="E143" s="240"/>
      <c r="F143" s="217"/>
      <c r="H143" s="237" t="s">
        <v>1879</v>
      </c>
      <c r="I143" s="199">
        <v>3</v>
      </c>
    </row>
    <row r="145" spans="7:14" x14ac:dyDescent="0.25">
      <c r="G145" s="440"/>
      <c r="H145" s="440"/>
      <c r="I145" s="440"/>
      <c r="J145" s="440"/>
      <c r="K145" s="440"/>
      <c r="L145" s="440"/>
    </row>
    <row r="146" spans="7:14" x14ac:dyDescent="0.25">
      <c r="G146" s="479" t="s">
        <v>0</v>
      </c>
      <c r="H146" s="469" t="s">
        <v>55</v>
      </c>
      <c r="I146" s="472" t="s">
        <v>1870</v>
      </c>
      <c r="J146" s="473"/>
      <c r="K146" s="473"/>
      <c r="L146" s="474"/>
    </row>
    <row r="147" spans="7:14" x14ac:dyDescent="0.25">
      <c r="G147" s="480"/>
      <c r="H147" s="470"/>
      <c r="I147" s="475"/>
      <c r="J147" s="476"/>
      <c r="K147" s="476"/>
      <c r="L147" s="477"/>
    </row>
    <row r="148" spans="7:14" x14ac:dyDescent="0.25">
      <c r="G148" s="481"/>
      <c r="H148" s="471"/>
      <c r="I148" s="224">
        <v>0</v>
      </c>
      <c r="J148" s="222">
        <v>10</v>
      </c>
      <c r="K148" s="222">
        <v>50</v>
      </c>
      <c r="L148" s="223">
        <v>100</v>
      </c>
    </row>
    <row r="149" spans="7:14" x14ac:dyDescent="0.25">
      <c r="G149" s="218" t="s">
        <v>1831</v>
      </c>
      <c r="H149" s="219">
        <v>170</v>
      </c>
      <c r="I149" s="220">
        <v>0</v>
      </c>
      <c r="J149" s="220">
        <v>0.18</v>
      </c>
      <c r="K149" s="220">
        <v>0.22999999999999998</v>
      </c>
      <c r="L149" s="221">
        <v>0.30499999999999999</v>
      </c>
    </row>
    <row r="150" spans="7:14" x14ac:dyDescent="0.25">
      <c r="G150" s="207" t="s">
        <v>1832</v>
      </c>
      <c r="H150" s="208">
        <v>70</v>
      </c>
      <c r="I150" s="209">
        <v>0</v>
      </c>
      <c r="J150" s="209">
        <v>0.12</v>
      </c>
      <c r="K150" s="209">
        <v>0.16999999999999998</v>
      </c>
      <c r="L150" s="210">
        <v>0.245</v>
      </c>
    </row>
    <row r="151" spans="7:14" x14ac:dyDescent="0.25">
      <c r="G151" s="207" t="s">
        <v>1833</v>
      </c>
      <c r="H151" s="208">
        <v>265</v>
      </c>
      <c r="I151" s="209">
        <v>0</v>
      </c>
      <c r="J151" s="209">
        <v>0.17</v>
      </c>
      <c r="K151" s="209">
        <v>0.22000000000000003</v>
      </c>
      <c r="L151" s="210">
        <v>0.29500000000000004</v>
      </c>
    </row>
    <row r="152" spans="7:14" x14ac:dyDescent="0.25">
      <c r="G152" s="207" t="s">
        <v>1834</v>
      </c>
      <c r="H152" s="208">
        <v>78</v>
      </c>
      <c r="I152" s="209">
        <v>0</v>
      </c>
      <c r="J152" s="209">
        <v>0.18</v>
      </c>
      <c r="K152" s="209">
        <v>0.22999999999999998</v>
      </c>
      <c r="L152" s="210">
        <v>0.30499999999999999</v>
      </c>
    </row>
    <row r="153" spans="7:14" x14ac:dyDescent="0.25">
      <c r="G153" s="207" t="s">
        <v>1835</v>
      </c>
      <c r="H153" s="208">
        <v>269</v>
      </c>
      <c r="I153" s="209">
        <v>0</v>
      </c>
      <c r="J153" s="209">
        <v>0.16</v>
      </c>
      <c r="K153" s="209">
        <v>0.21000000000000002</v>
      </c>
      <c r="L153" s="210">
        <v>0.28500000000000003</v>
      </c>
    </row>
    <row r="154" spans="7:14" x14ac:dyDescent="0.25">
      <c r="G154" s="207" t="s">
        <v>1868</v>
      </c>
      <c r="H154" s="208">
        <v>234</v>
      </c>
      <c r="I154" s="209">
        <v>0</v>
      </c>
      <c r="J154" s="209">
        <v>0.17</v>
      </c>
      <c r="K154" s="209">
        <v>0.22000000000000003</v>
      </c>
      <c r="L154" s="210">
        <v>0.29500000000000004</v>
      </c>
      <c r="N154" s="111"/>
    </row>
    <row r="155" spans="7:14" x14ac:dyDescent="0.25">
      <c r="G155" s="211" t="s">
        <v>1869</v>
      </c>
      <c r="H155" s="212">
        <v>115</v>
      </c>
      <c r="I155" s="213">
        <v>0</v>
      </c>
      <c r="J155" s="213">
        <v>0.14000000000000001</v>
      </c>
      <c r="K155" s="213">
        <v>0.19</v>
      </c>
      <c r="L155" s="214">
        <v>0.26500000000000001</v>
      </c>
    </row>
    <row r="157" spans="7:14" x14ac:dyDescent="0.25">
      <c r="G157" s="479" t="s">
        <v>0</v>
      </c>
      <c r="H157" s="469" t="s">
        <v>55</v>
      </c>
      <c r="I157" s="472" t="s">
        <v>1870</v>
      </c>
      <c r="J157" s="473"/>
      <c r="K157" s="473"/>
      <c r="L157" s="474"/>
    </row>
    <row r="158" spans="7:14" x14ac:dyDescent="0.25">
      <c r="G158" s="480"/>
      <c r="H158" s="470"/>
      <c r="I158" s="475"/>
      <c r="J158" s="476"/>
      <c r="K158" s="476"/>
      <c r="L158" s="477"/>
    </row>
    <row r="159" spans="7:14" x14ac:dyDescent="0.25">
      <c r="G159" s="481"/>
      <c r="H159" s="471"/>
      <c r="I159" s="224">
        <v>0</v>
      </c>
      <c r="J159" s="222">
        <v>10</v>
      </c>
      <c r="K159" s="222">
        <v>50</v>
      </c>
      <c r="L159" s="223">
        <v>100</v>
      </c>
    </row>
    <row r="160" spans="7:14" x14ac:dyDescent="0.25">
      <c r="G160" s="218" t="s">
        <v>1831</v>
      </c>
      <c r="H160" s="219">
        <v>170</v>
      </c>
      <c r="I160" s="220">
        <v>0</v>
      </c>
      <c r="J160" s="220">
        <v>0.14399999999999999</v>
      </c>
      <c r="K160" s="220">
        <v>0.184</v>
      </c>
      <c r="L160" s="221">
        <v>0.24399999999999999</v>
      </c>
    </row>
    <row r="161" spans="7:12" x14ac:dyDescent="0.25">
      <c r="G161" s="207" t="s">
        <v>1832</v>
      </c>
      <c r="H161" s="208">
        <v>70</v>
      </c>
      <c r="I161" s="209">
        <v>0</v>
      </c>
      <c r="J161" s="209">
        <v>9.6000000000000002E-2</v>
      </c>
      <c r="K161" s="209">
        <v>0.13599999999999998</v>
      </c>
      <c r="L161" s="210">
        <v>0.19600000000000001</v>
      </c>
    </row>
    <row r="162" spans="7:12" x14ac:dyDescent="0.25">
      <c r="G162" s="207" t="s">
        <v>1833</v>
      </c>
      <c r="H162" s="208">
        <v>265</v>
      </c>
      <c r="I162" s="209">
        <v>0</v>
      </c>
      <c r="J162" s="209">
        <v>0.13600000000000001</v>
      </c>
      <c r="K162" s="209">
        <v>0.17600000000000005</v>
      </c>
      <c r="L162" s="210">
        <v>0.23600000000000004</v>
      </c>
    </row>
    <row r="163" spans="7:12" x14ac:dyDescent="0.25">
      <c r="G163" s="207" t="s">
        <v>1834</v>
      </c>
      <c r="H163" s="208">
        <v>78</v>
      </c>
      <c r="I163" s="209">
        <v>0</v>
      </c>
      <c r="J163" s="209">
        <v>0.14399999999999999</v>
      </c>
      <c r="K163" s="209">
        <v>0.184</v>
      </c>
      <c r="L163" s="210">
        <v>0.24399999999999999</v>
      </c>
    </row>
    <row r="164" spans="7:12" x14ac:dyDescent="0.25">
      <c r="G164" s="207" t="s">
        <v>1835</v>
      </c>
      <c r="H164" s="208">
        <v>269</v>
      </c>
      <c r="I164" s="209">
        <v>0</v>
      </c>
      <c r="J164" s="209">
        <v>0.128</v>
      </c>
      <c r="K164" s="209">
        <v>0.16800000000000004</v>
      </c>
      <c r="L164" s="210">
        <v>0.22800000000000004</v>
      </c>
    </row>
    <row r="165" spans="7:12" x14ac:dyDescent="0.25">
      <c r="G165" s="207" t="s">
        <v>1868</v>
      </c>
      <c r="H165" s="208">
        <v>234</v>
      </c>
      <c r="I165" s="209">
        <v>0</v>
      </c>
      <c r="J165" s="209">
        <v>0.13600000000000001</v>
      </c>
      <c r="K165" s="209">
        <v>0.17600000000000005</v>
      </c>
      <c r="L165" s="210">
        <v>0.23600000000000004</v>
      </c>
    </row>
    <row r="166" spans="7:12" x14ac:dyDescent="0.25">
      <c r="G166" s="211" t="s">
        <v>1869</v>
      </c>
      <c r="H166" s="212">
        <v>115</v>
      </c>
      <c r="I166" s="213">
        <v>0</v>
      </c>
      <c r="J166" s="213">
        <v>0.11200000000000002</v>
      </c>
      <c r="K166" s="213">
        <v>0.15200000000000002</v>
      </c>
      <c r="L166" s="214">
        <v>0.21200000000000002</v>
      </c>
    </row>
    <row r="168" spans="7:12" x14ac:dyDescent="0.25">
      <c r="G168" s="479" t="s">
        <v>0</v>
      </c>
      <c r="H168" s="469" t="s">
        <v>55</v>
      </c>
      <c r="I168" s="472" t="s">
        <v>1870</v>
      </c>
      <c r="J168" s="473"/>
      <c r="K168" s="473"/>
      <c r="L168" s="474"/>
    </row>
    <row r="169" spans="7:12" x14ac:dyDescent="0.25">
      <c r="G169" s="480"/>
      <c r="H169" s="470"/>
      <c r="I169" s="475"/>
      <c r="J169" s="476"/>
      <c r="K169" s="476"/>
      <c r="L169" s="477"/>
    </row>
    <row r="170" spans="7:12" x14ac:dyDescent="0.25">
      <c r="G170" s="481"/>
      <c r="H170" s="471"/>
      <c r="I170" s="224">
        <v>0</v>
      </c>
      <c r="J170" s="222">
        <v>10</v>
      </c>
      <c r="K170" s="222">
        <v>50</v>
      </c>
      <c r="L170" s="223">
        <v>100</v>
      </c>
    </row>
    <row r="171" spans="7:12" x14ac:dyDescent="0.25">
      <c r="G171" s="218" t="s">
        <v>1831</v>
      </c>
      <c r="H171" s="219">
        <v>170</v>
      </c>
      <c r="I171" s="220">
        <v>0</v>
      </c>
      <c r="J171" s="220">
        <v>0.09</v>
      </c>
      <c r="K171" s="220">
        <v>0.11499999999999999</v>
      </c>
      <c r="L171" s="221">
        <v>0.1525</v>
      </c>
    </row>
    <row r="172" spans="7:12" x14ac:dyDescent="0.25">
      <c r="G172" s="207" t="s">
        <v>1832</v>
      </c>
      <c r="H172" s="208">
        <v>70</v>
      </c>
      <c r="I172" s="209">
        <v>0</v>
      </c>
      <c r="J172" s="209">
        <v>0.06</v>
      </c>
      <c r="K172" s="209">
        <v>8.4999999999999992E-2</v>
      </c>
      <c r="L172" s="210">
        <v>0.1225</v>
      </c>
    </row>
    <row r="173" spans="7:12" x14ac:dyDescent="0.25">
      <c r="G173" s="207" t="s">
        <v>1833</v>
      </c>
      <c r="H173" s="208">
        <v>265</v>
      </c>
      <c r="I173" s="209">
        <v>0</v>
      </c>
      <c r="J173" s="209">
        <v>8.5000000000000006E-2</v>
      </c>
      <c r="K173" s="209">
        <v>0.11000000000000001</v>
      </c>
      <c r="L173" s="210">
        <v>0.14750000000000002</v>
      </c>
    </row>
    <row r="174" spans="7:12" x14ac:dyDescent="0.25">
      <c r="G174" s="207" t="s">
        <v>1834</v>
      </c>
      <c r="H174" s="208">
        <v>78</v>
      </c>
      <c r="I174" s="209">
        <v>0</v>
      </c>
      <c r="J174" s="209">
        <v>0.09</v>
      </c>
      <c r="K174" s="209">
        <v>0.11499999999999999</v>
      </c>
      <c r="L174" s="210">
        <v>0.1525</v>
      </c>
    </row>
    <row r="175" spans="7:12" x14ac:dyDescent="0.25">
      <c r="G175" s="207" t="s">
        <v>1835</v>
      </c>
      <c r="H175" s="208">
        <v>269</v>
      </c>
      <c r="I175" s="209">
        <v>0</v>
      </c>
      <c r="J175" s="209">
        <v>0.08</v>
      </c>
      <c r="K175" s="209">
        <v>0.10500000000000001</v>
      </c>
      <c r="L175" s="210">
        <v>0.14250000000000002</v>
      </c>
    </row>
    <row r="176" spans="7:12" x14ac:dyDescent="0.25">
      <c r="G176" s="207" t="s">
        <v>1868</v>
      </c>
      <c r="H176" s="208">
        <v>234</v>
      </c>
      <c r="I176" s="209">
        <v>0</v>
      </c>
      <c r="J176" s="209">
        <v>8.5000000000000006E-2</v>
      </c>
      <c r="K176" s="209">
        <v>0.11000000000000001</v>
      </c>
      <c r="L176" s="210">
        <v>0.14750000000000002</v>
      </c>
    </row>
    <row r="177" spans="2:12" x14ac:dyDescent="0.25">
      <c r="G177" s="211" t="s">
        <v>1869</v>
      </c>
      <c r="H177" s="212">
        <v>115</v>
      </c>
      <c r="I177" s="213">
        <v>0</v>
      </c>
      <c r="J177" s="213">
        <v>7.0000000000000007E-2</v>
      </c>
      <c r="K177" s="213">
        <v>9.5000000000000001E-2</v>
      </c>
      <c r="L177" s="214">
        <v>0.13250000000000001</v>
      </c>
    </row>
    <row r="179" spans="2:12" ht="18.75" x14ac:dyDescent="0.3">
      <c r="B179" s="68" t="s">
        <v>1922</v>
      </c>
    </row>
    <row r="181" spans="2:12" x14ac:dyDescent="0.25">
      <c r="B181" s="70" t="s">
        <v>19</v>
      </c>
    </row>
    <row r="182" spans="2:12" x14ac:dyDescent="0.25">
      <c r="B182" s="249" t="s">
        <v>1909</v>
      </c>
    </row>
    <row r="183" spans="2:12" x14ac:dyDescent="0.25">
      <c r="B183" s="28"/>
    </row>
    <row r="184" spans="2:12" x14ac:dyDescent="0.25">
      <c r="B184" s="253"/>
      <c r="C184" s="478" t="s">
        <v>1823</v>
      </c>
      <c r="D184" s="478"/>
      <c r="E184" s="478"/>
      <c r="F184" s="478" t="s">
        <v>3</v>
      </c>
      <c r="G184" s="478"/>
      <c r="H184" s="478"/>
    </row>
    <row r="185" spans="2:12" x14ac:dyDescent="0.25">
      <c r="B185" s="253"/>
      <c r="C185" s="254" t="s">
        <v>1897</v>
      </c>
      <c r="D185" s="254" t="s">
        <v>1898</v>
      </c>
      <c r="E185" s="254" t="s">
        <v>1899</v>
      </c>
      <c r="F185" s="254" t="s">
        <v>1897</v>
      </c>
      <c r="G185" s="254" t="s">
        <v>1898</v>
      </c>
      <c r="H185" s="254" t="s">
        <v>1899</v>
      </c>
    </row>
    <row r="186" spans="2:12" x14ac:dyDescent="0.25">
      <c r="B186" s="255" t="s">
        <v>1900</v>
      </c>
      <c r="C186" s="256"/>
      <c r="D186" s="256"/>
      <c r="E186" s="256"/>
      <c r="F186" s="256"/>
      <c r="G186" s="256"/>
      <c r="H186" s="256"/>
    </row>
    <row r="187" spans="2:12" x14ac:dyDescent="0.25">
      <c r="B187" s="255" t="s">
        <v>1901</v>
      </c>
      <c r="C187" s="256"/>
      <c r="D187" s="256"/>
      <c r="E187" s="256"/>
      <c r="F187" s="256"/>
      <c r="G187" s="256"/>
      <c r="H187" s="256"/>
    </row>
    <row r="190" spans="2:12" x14ac:dyDescent="0.25">
      <c r="B190" s="250" t="s">
        <v>1897</v>
      </c>
      <c r="C190" s="251" t="s">
        <v>1898</v>
      </c>
      <c r="D190" s="252" t="s">
        <v>1899</v>
      </c>
    </row>
    <row r="191" spans="2:12" x14ac:dyDescent="0.25">
      <c r="B191" s="191">
        <v>3</v>
      </c>
      <c r="C191" s="192"/>
      <c r="D191" s="193"/>
    </row>
    <row r="192" spans="2:12" x14ac:dyDescent="0.25">
      <c r="B192" s="194">
        <v>34</v>
      </c>
      <c r="C192" s="195"/>
      <c r="D192" s="196">
        <v>11</v>
      </c>
    </row>
    <row r="193" spans="2:5" x14ac:dyDescent="0.25">
      <c r="B193" s="194">
        <v>31</v>
      </c>
      <c r="C193" s="195"/>
      <c r="D193" s="196">
        <v>25</v>
      </c>
    </row>
    <row r="194" spans="2:5" x14ac:dyDescent="0.25">
      <c r="B194" s="194">
        <v>41</v>
      </c>
      <c r="C194" s="195"/>
      <c r="D194" s="196">
        <v>49</v>
      </c>
    </row>
    <row r="195" spans="2:5" x14ac:dyDescent="0.25">
      <c r="B195" s="194">
        <v>1</v>
      </c>
      <c r="C195" s="195">
        <v>32</v>
      </c>
      <c r="D195" s="196">
        <v>3</v>
      </c>
    </row>
    <row r="196" spans="2:5" x14ac:dyDescent="0.25">
      <c r="B196" s="194">
        <v>33</v>
      </c>
      <c r="C196" s="195">
        <v>38</v>
      </c>
      <c r="D196" s="196">
        <v>24</v>
      </c>
    </row>
    <row r="197" spans="2:5" x14ac:dyDescent="0.25">
      <c r="B197" s="194">
        <v>20</v>
      </c>
      <c r="C197" s="195">
        <v>39</v>
      </c>
      <c r="D197" s="196">
        <v>10</v>
      </c>
    </row>
    <row r="198" spans="2:5" x14ac:dyDescent="0.25">
      <c r="B198" s="194">
        <v>47</v>
      </c>
      <c r="C198" s="195">
        <v>39</v>
      </c>
      <c r="D198" s="196">
        <v>47</v>
      </c>
    </row>
    <row r="199" spans="2:5" x14ac:dyDescent="0.25">
      <c r="B199" s="194">
        <v>39</v>
      </c>
      <c r="C199" s="195">
        <v>6</v>
      </c>
      <c r="D199" s="196">
        <v>37</v>
      </c>
    </row>
    <row r="200" spans="2:5" x14ac:dyDescent="0.25">
      <c r="B200" s="194">
        <v>18</v>
      </c>
      <c r="C200" s="195">
        <v>16</v>
      </c>
      <c r="D200" s="196">
        <v>13</v>
      </c>
    </row>
    <row r="201" spans="2:5" x14ac:dyDescent="0.25">
      <c r="B201" s="194">
        <v>3</v>
      </c>
      <c r="C201" s="195">
        <v>44</v>
      </c>
      <c r="D201" s="196">
        <v>42</v>
      </c>
    </row>
    <row r="202" spans="2:5" x14ac:dyDescent="0.25">
      <c r="B202" s="197">
        <v>1</v>
      </c>
      <c r="C202" s="198">
        <v>48</v>
      </c>
      <c r="D202" s="199">
        <v>20</v>
      </c>
    </row>
    <row r="204" spans="2:5" ht="18.75" x14ac:dyDescent="0.3">
      <c r="B204" s="3" t="s">
        <v>1961</v>
      </c>
      <c r="C204" s="78"/>
      <c r="D204" s="78"/>
      <c r="E204" s="78"/>
    </row>
    <row r="205" spans="2:5" x14ac:dyDescent="0.25">
      <c r="C205" s="78"/>
      <c r="D205" s="78"/>
      <c r="E205" s="78"/>
    </row>
    <row r="206" spans="2:5" x14ac:dyDescent="0.25">
      <c r="B206" s="132" t="s">
        <v>19</v>
      </c>
      <c r="C206" s="78"/>
      <c r="D206" s="78"/>
      <c r="E206" s="78"/>
    </row>
    <row r="207" spans="2:5" x14ac:dyDescent="0.25">
      <c r="B207" s="257" t="s">
        <v>1960</v>
      </c>
      <c r="C207" s="78"/>
      <c r="D207" s="78"/>
      <c r="E207" s="78"/>
    </row>
    <row r="208" spans="2:5" x14ac:dyDescent="0.25">
      <c r="B208" s="78"/>
      <c r="C208" s="78"/>
      <c r="D208" s="78"/>
      <c r="E208" s="78"/>
    </row>
    <row r="209" spans="2:10" x14ac:dyDescent="0.25">
      <c r="B209" s="258" t="s">
        <v>1945</v>
      </c>
      <c r="C209" s="126" t="s">
        <v>1956</v>
      </c>
      <c r="D209" s="78"/>
      <c r="E209" s="124"/>
    </row>
    <row r="210" spans="2:10" x14ac:dyDescent="0.25">
      <c r="B210" s="124"/>
      <c r="C210" s="126"/>
      <c r="D210" s="78"/>
      <c r="E210" s="124"/>
    </row>
    <row r="211" spans="2:10" x14ac:dyDescent="0.25">
      <c r="B211" s="258" t="s">
        <v>1955</v>
      </c>
      <c r="C211" s="286" t="s">
        <v>1956</v>
      </c>
      <c r="D211" s="78"/>
      <c r="E211" s="124"/>
    </row>
    <row r="212" spans="2:10" x14ac:dyDescent="0.25">
      <c r="B212" s="124"/>
      <c r="C212" s="126"/>
      <c r="D212" s="78"/>
      <c r="E212" s="124"/>
      <c r="I212" s="440" t="s">
        <v>1959</v>
      </c>
      <c r="J212" s="440"/>
    </row>
    <row r="213" spans="2:10" x14ac:dyDescent="0.25">
      <c r="B213" s="258" t="s">
        <v>1954</v>
      </c>
      <c r="C213" s="286"/>
      <c r="D213" s="78"/>
      <c r="E213" s="124"/>
      <c r="I213" s="287" t="s">
        <v>1957</v>
      </c>
      <c r="J213" s="290" t="s">
        <v>1958</v>
      </c>
    </row>
    <row r="214" spans="2:10" x14ac:dyDescent="0.25">
      <c r="B214" s="78"/>
      <c r="C214" s="78"/>
      <c r="D214" s="78"/>
      <c r="E214" s="124"/>
      <c r="I214" s="27" t="s">
        <v>1949</v>
      </c>
      <c r="J214" s="27" t="s">
        <v>1950</v>
      </c>
    </row>
    <row r="215" spans="2:10" x14ac:dyDescent="0.25">
      <c r="B215" s="464" t="s">
        <v>1945</v>
      </c>
      <c r="C215" s="466" t="s">
        <v>1954</v>
      </c>
      <c r="D215" s="466"/>
      <c r="E215" s="466"/>
      <c r="F215" s="467"/>
      <c r="I215" s="27" t="s">
        <v>1953</v>
      </c>
      <c r="J215" s="27" t="s">
        <v>1946</v>
      </c>
    </row>
    <row r="216" spans="2:10" x14ac:dyDescent="0.25">
      <c r="B216" s="465"/>
      <c r="C216" s="288" t="s">
        <v>1950</v>
      </c>
      <c r="D216" s="288" t="s">
        <v>1946</v>
      </c>
      <c r="E216" s="288" t="s">
        <v>1947</v>
      </c>
      <c r="F216" s="289" t="s">
        <v>1948</v>
      </c>
      <c r="I216" s="27" t="s">
        <v>1952</v>
      </c>
      <c r="J216" s="27" t="s">
        <v>1947</v>
      </c>
    </row>
    <row r="217" spans="2:10" x14ac:dyDescent="0.25">
      <c r="B217" s="291" t="s">
        <v>1949</v>
      </c>
      <c r="C217" s="294">
        <v>3.1</v>
      </c>
      <c r="D217" s="295">
        <v>11.8</v>
      </c>
      <c r="E217" s="295">
        <v>10.3</v>
      </c>
      <c r="F217" s="296">
        <v>8.6</v>
      </c>
      <c r="I217" s="27" t="s">
        <v>1951</v>
      </c>
      <c r="J217" s="27" t="s">
        <v>1948</v>
      </c>
    </row>
    <row r="218" spans="2:10" x14ac:dyDescent="0.25">
      <c r="B218" s="292" t="s">
        <v>1953</v>
      </c>
      <c r="C218" s="297">
        <v>5</v>
      </c>
      <c r="D218" s="298">
        <v>10.6</v>
      </c>
      <c r="E218" s="298">
        <v>11</v>
      </c>
      <c r="F218" s="299">
        <v>8.8000000000000007</v>
      </c>
      <c r="I218" s="27" t="s">
        <v>2171</v>
      </c>
      <c r="J218" s="27" t="s">
        <v>1956</v>
      </c>
    </row>
    <row r="219" spans="2:10" x14ac:dyDescent="0.25">
      <c r="B219" s="292" t="s">
        <v>1952</v>
      </c>
      <c r="C219" s="297">
        <v>4.4000000000000004</v>
      </c>
      <c r="D219" s="298"/>
      <c r="E219" s="298"/>
      <c r="F219" s="299"/>
      <c r="I219" s="27" t="s">
        <v>1956</v>
      </c>
    </row>
    <row r="220" spans="2:10" x14ac:dyDescent="0.25">
      <c r="B220" s="292" t="s">
        <v>1951</v>
      </c>
      <c r="C220" s="297">
        <v>3</v>
      </c>
      <c r="D220" s="298">
        <v>3.3</v>
      </c>
      <c r="E220" s="298"/>
      <c r="F220" s="299"/>
    </row>
    <row r="221" spans="2:10" x14ac:dyDescent="0.25">
      <c r="B221" s="293" t="s">
        <v>2171</v>
      </c>
      <c r="C221" s="300">
        <v>3.4</v>
      </c>
      <c r="D221" s="301">
        <v>4.2</v>
      </c>
      <c r="E221" s="301">
        <v>1.1000000000000001</v>
      </c>
      <c r="F221" s="302"/>
    </row>
  </sheetData>
  <sortState ref="B21:C28">
    <sortCondition ref="B20"/>
  </sortState>
  <mergeCells count="28">
    <mergeCell ref="B65:E65"/>
    <mergeCell ref="G65:I65"/>
    <mergeCell ref="B80:B81"/>
    <mergeCell ref="F80:G80"/>
    <mergeCell ref="G157:G159"/>
    <mergeCell ref="H157:H159"/>
    <mergeCell ref="I157:L158"/>
    <mergeCell ref="B101:E102"/>
    <mergeCell ref="B137:F138"/>
    <mergeCell ref="G146:G148"/>
    <mergeCell ref="G101:G103"/>
    <mergeCell ref="H101:H103"/>
    <mergeCell ref="I101:L102"/>
    <mergeCell ref="G145:L145"/>
    <mergeCell ref="H137:H139"/>
    <mergeCell ref="I137:I139"/>
    <mergeCell ref="F88:G88"/>
    <mergeCell ref="I212:J212"/>
    <mergeCell ref="B215:B216"/>
    <mergeCell ref="C215:F215"/>
    <mergeCell ref="B83:D83"/>
    <mergeCell ref="H146:H148"/>
    <mergeCell ref="I146:L147"/>
    <mergeCell ref="C184:E184"/>
    <mergeCell ref="F184:H184"/>
    <mergeCell ref="G168:G170"/>
    <mergeCell ref="H168:H170"/>
    <mergeCell ref="I168:L169"/>
  </mergeCells>
  <dataValidations count="2">
    <dataValidation type="list" allowBlank="1" showInputMessage="1" showErrorMessage="1" sqref="C209">
      <formula1>$I$214:$I$219</formula1>
    </dataValidation>
    <dataValidation type="list" allowBlank="1" showInputMessage="1" showErrorMessage="1" sqref="C211">
      <formula1>$J$214:$J$218</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249977111117893"/>
  </sheetPr>
  <dimension ref="B2:K69"/>
  <sheetViews>
    <sheetView zoomScaleNormal="100" workbookViewId="0"/>
  </sheetViews>
  <sheetFormatPr defaultRowHeight="15" x14ac:dyDescent="0.25"/>
  <cols>
    <col min="1" max="1" width="3.7109375" style="27" customWidth="1"/>
    <col min="2" max="2" width="10.28515625" style="27" customWidth="1"/>
    <col min="3" max="3" width="12" style="27" customWidth="1"/>
    <col min="4" max="4" width="11.42578125" style="27" bestFit="1" customWidth="1"/>
    <col min="5" max="5" width="8" style="27" bestFit="1" customWidth="1"/>
    <col min="6" max="6" width="9.140625" style="27" bestFit="1" customWidth="1"/>
    <col min="7" max="7" width="8.5703125" style="27" customWidth="1"/>
    <col min="8" max="8" width="10.140625" style="27" bestFit="1" customWidth="1"/>
    <col min="9" max="16384" width="9.140625" style="27"/>
  </cols>
  <sheetData>
    <row r="2" spans="2:4" ht="18.75" x14ac:dyDescent="0.3">
      <c r="B2" s="72" t="s">
        <v>1984</v>
      </c>
    </row>
    <row r="4" spans="2:4" x14ac:dyDescent="0.25">
      <c r="B4" s="73" t="s">
        <v>19</v>
      </c>
    </row>
    <row r="5" spans="2:4" x14ac:dyDescent="0.25">
      <c r="B5" s="74" t="s">
        <v>1987</v>
      </c>
    </row>
    <row r="7" spans="2:4" ht="30" x14ac:dyDescent="0.25">
      <c r="B7" s="186" t="s">
        <v>4</v>
      </c>
      <c r="C7" s="316" t="s">
        <v>1985</v>
      </c>
      <c r="D7" s="273" t="s">
        <v>1986</v>
      </c>
    </row>
    <row r="8" spans="2:4" x14ac:dyDescent="0.25">
      <c r="B8" s="285" t="s">
        <v>5</v>
      </c>
      <c r="C8" s="309">
        <v>10.199999999999999</v>
      </c>
      <c r="D8" s="303"/>
    </row>
    <row r="9" spans="2:4" x14ac:dyDescent="0.25">
      <c r="B9" s="174" t="s">
        <v>6</v>
      </c>
      <c r="C9" s="310">
        <v>13.7</v>
      </c>
      <c r="D9" s="175"/>
    </row>
    <row r="10" spans="2:4" x14ac:dyDescent="0.25">
      <c r="B10" s="176" t="s">
        <v>7</v>
      </c>
      <c r="C10" s="137">
        <v>12.7</v>
      </c>
      <c r="D10" s="177"/>
    </row>
    <row r="12" spans="2:4" ht="18.75" x14ac:dyDescent="0.3">
      <c r="B12" s="131" t="s">
        <v>1989</v>
      </c>
    </row>
    <row r="14" spans="2:4" x14ac:dyDescent="0.25">
      <c r="B14" s="145" t="s">
        <v>19</v>
      </c>
    </row>
    <row r="15" spans="2:4" x14ac:dyDescent="0.25">
      <c r="B15" s="146" t="s">
        <v>1991</v>
      </c>
    </row>
    <row r="17" spans="2:6" x14ac:dyDescent="0.25">
      <c r="B17" s="304"/>
      <c r="C17" s="421" t="s">
        <v>1873</v>
      </c>
      <c r="D17" s="421" t="s">
        <v>1932</v>
      </c>
      <c r="E17" s="421" t="s">
        <v>1930</v>
      </c>
      <c r="F17" s="422" t="s">
        <v>1931</v>
      </c>
    </row>
    <row r="18" spans="2:6" x14ac:dyDescent="0.25">
      <c r="B18" s="318" t="s">
        <v>1990</v>
      </c>
      <c r="C18" s="420">
        <f>SUM(D22:D33)</f>
        <v>1089117</v>
      </c>
      <c r="D18" s="420">
        <f>AVERAGE(D22:D33)</f>
        <v>90759.75</v>
      </c>
      <c r="E18" s="420">
        <f>MIN(D22:D33)</f>
        <v>57258</v>
      </c>
      <c r="F18" s="314">
        <f>MAX(D22:D33)</f>
        <v>119225</v>
      </c>
    </row>
    <row r="19" spans="2:6" x14ac:dyDescent="0.25">
      <c r="B19" s="317" t="s">
        <v>1793</v>
      </c>
      <c r="C19" s="423"/>
      <c r="D19" s="423"/>
      <c r="E19" s="423"/>
      <c r="F19" s="315"/>
    </row>
    <row r="20" spans="2:6" x14ac:dyDescent="0.25">
      <c r="B20" s="2"/>
      <c r="C20" s="308"/>
      <c r="D20" s="308"/>
      <c r="E20" s="308"/>
      <c r="F20" s="308"/>
    </row>
    <row r="21" spans="2:6" x14ac:dyDescent="0.25">
      <c r="B21" s="153" t="s">
        <v>4</v>
      </c>
      <c r="C21" s="154" t="s">
        <v>1981</v>
      </c>
      <c r="D21" s="155" t="s">
        <v>17</v>
      </c>
    </row>
    <row r="22" spans="2:6" x14ac:dyDescent="0.25">
      <c r="B22" s="189" t="s">
        <v>5</v>
      </c>
      <c r="C22" s="135">
        <v>2014</v>
      </c>
      <c r="D22" s="314">
        <v>76059</v>
      </c>
    </row>
    <row r="23" spans="2:6" x14ac:dyDescent="0.25">
      <c r="B23" s="189" t="s">
        <v>6</v>
      </c>
      <c r="C23" s="135">
        <v>2014</v>
      </c>
      <c r="D23" s="314">
        <v>93706</v>
      </c>
    </row>
    <row r="24" spans="2:6" x14ac:dyDescent="0.25">
      <c r="B24" s="189" t="s">
        <v>7</v>
      </c>
      <c r="C24" s="135">
        <v>2014</v>
      </c>
      <c r="D24" s="314">
        <v>116713</v>
      </c>
    </row>
    <row r="25" spans="2:6" x14ac:dyDescent="0.25">
      <c r="B25" s="189" t="s">
        <v>1871</v>
      </c>
      <c r="C25" s="135">
        <v>2014</v>
      </c>
      <c r="D25" s="314">
        <v>119225</v>
      </c>
    </row>
    <row r="26" spans="2:6" x14ac:dyDescent="0.25">
      <c r="B26" s="189" t="s">
        <v>9</v>
      </c>
      <c r="C26" s="135">
        <v>2014</v>
      </c>
      <c r="D26" s="314">
        <v>116457</v>
      </c>
    </row>
    <row r="27" spans="2:6" x14ac:dyDescent="0.25">
      <c r="B27" s="189" t="s">
        <v>1872</v>
      </c>
      <c r="C27" s="135">
        <v>2014</v>
      </c>
      <c r="D27" s="314">
        <v>83236</v>
      </c>
    </row>
    <row r="28" spans="2:6" x14ac:dyDescent="0.25">
      <c r="B28" s="189" t="s">
        <v>1982</v>
      </c>
      <c r="C28" s="135">
        <v>2014</v>
      </c>
      <c r="D28" s="314">
        <v>83713</v>
      </c>
    </row>
    <row r="29" spans="2:6" x14ac:dyDescent="0.25">
      <c r="B29" s="189" t="s">
        <v>13</v>
      </c>
      <c r="C29" s="135">
        <v>2014</v>
      </c>
      <c r="D29" s="314">
        <v>114070</v>
      </c>
    </row>
    <row r="30" spans="2:6" x14ac:dyDescent="0.25">
      <c r="B30" s="189" t="s">
        <v>12</v>
      </c>
      <c r="C30" s="135">
        <v>2014</v>
      </c>
      <c r="D30" s="314">
        <v>78261</v>
      </c>
    </row>
    <row r="31" spans="2:6" x14ac:dyDescent="0.25">
      <c r="B31" s="189" t="s">
        <v>14</v>
      </c>
      <c r="C31" s="135">
        <v>2014</v>
      </c>
      <c r="D31" s="314">
        <v>57258</v>
      </c>
    </row>
    <row r="32" spans="2:6" x14ac:dyDescent="0.25">
      <c r="B32" s="189" t="s">
        <v>15</v>
      </c>
      <c r="C32" s="135">
        <v>2014</v>
      </c>
      <c r="D32" s="314">
        <v>85649</v>
      </c>
    </row>
    <row r="33" spans="2:11" x14ac:dyDescent="0.25">
      <c r="B33" s="190" t="s">
        <v>16</v>
      </c>
      <c r="C33" s="137">
        <v>2014</v>
      </c>
      <c r="D33" s="315">
        <v>64770</v>
      </c>
    </row>
    <row r="34" spans="2:11" x14ac:dyDescent="0.25">
      <c r="D34" s="30"/>
    </row>
    <row r="35" spans="2:11" ht="18.75" x14ac:dyDescent="0.3">
      <c r="B35" s="83" t="s">
        <v>1988</v>
      </c>
    </row>
    <row r="37" spans="2:11" x14ac:dyDescent="0.25">
      <c r="B37" s="69" t="s">
        <v>19</v>
      </c>
    </row>
    <row r="38" spans="2:11" x14ac:dyDescent="0.25">
      <c r="B38" s="84" t="s">
        <v>1994</v>
      </c>
    </row>
    <row r="40" spans="2:11" ht="30" x14ac:dyDescent="0.25">
      <c r="B40" s="321"/>
      <c r="C40" s="322" t="s">
        <v>1992</v>
      </c>
      <c r="D40" s="323" t="s">
        <v>1993</v>
      </c>
      <c r="E40" s="2"/>
      <c r="F40" s="2"/>
      <c r="G40" s="2"/>
      <c r="I40" s="2"/>
      <c r="J40" s="2"/>
      <c r="K40" s="2"/>
    </row>
    <row r="41" spans="2:11" ht="15" customHeight="1" x14ac:dyDescent="0.25">
      <c r="B41" s="324">
        <v>2014</v>
      </c>
      <c r="C41" s="311">
        <f>SUM($D$46:$D$57)</f>
        <v>1089117</v>
      </c>
      <c r="D41" s="312"/>
      <c r="E41" s="30"/>
      <c r="F41" s="495" t="s">
        <v>2184</v>
      </c>
      <c r="G41" s="495"/>
      <c r="H41" s="495"/>
      <c r="I41" s="495"/>
      <c r="J41" s="495"/>
      <c r="K41" s="495"/>
    </row>
    <row r="42" spans="2:11" x14ac:dyDescent="0.25">
      <c r="B42" s="324">
        <v>2015</v>
      </c>
      <c r="C42" s="311">
        <f>SUM($D$58:$D$69)</f>
        <v>927758</v>
      </c>
      <c r="D42" s="312"/>
      <c r="E42" s="30"/>
      <c r="F42" s="495"/>
      <c r="G42" s="495"/>
      <c r="H42" s="495"/>
      <c r="I42" s="495"/>
      <c r="J42" s="495"/>
      <c r="K42" s="495"/>
    </row>
    <row r="43" spans="2:11" x14ac:dyDescent="0.25">
      <c r="B43" s="325" t="s">
        <v>1983</v>
      </c>
      <c r="C43" s="319">
        <f>(C42-C41)/C41</f>
        <v>-0.14815579960647018</v>
      </c>
      <c r="D43" s="320"/>
      <c r="E43" s="308"/>
      <c r="F43" s="495"/>
      <c r="G43" s="495"/>
      <c r="H43" s="495"/>
      <c r="I43" s="495"/>
      <c r="J43" s="495"/>
      <c r="K43" s="495"/>
    </row>
    <row r="45" spans="2:11" x14ac:dyDescent="0.25">
      <c r="B45" s="326" t="s">
        <v>4</v>
      </c>
      <c r="C45" s="327" t="s">
        <v>1981</v>
      </c>
      <c r="D45" s="328" t="s">
        <v>17</v>
      </c>
    </row>
    <row r="46" spans="2:11" x14ac:dyDescent="0.25">
      <c r="B46" s="174" t="s">
        <v>5</v>
      </c>
      <c r="C46" s="135">
        <v>2014</v>
      </c>
      <c r="D46" s="312">
        <v>76059</v>
      </c>
    </row>
    <row r="47" spans="2:11" x14ac:dyDescent="0.25">
      <c r="B47" s="174" t="s">
        <v>6</v>
      </c>
      <c r="C47" s="135">
        <v>2014</v>
      </c>
      <c r="D47" s="312">
        <v>93706</v>
      </c>
    </row>
    <row r="48" spans="2:11" x14ac:dyDescent="0.25">
      <c r="B48" s="174" t="s">
        <v>7</v>
      </c>
      <c r="C48" s="135">
        <v>2014</v>
      </c>
      <c r="D48" s="312">
        <v>116713</v>
      </c>
    </row>
    <row r="49" spans="2:4" x14ac:dyDescent="0.25">
      <c r="B49" s="174" t="s">
        <v>1871</v>
      </c>
      <c r="C49" s="135">
        <v>2014</v>
      </c>
      <c r="D49" s="312">
        <v>119225</v>
      </c>
    </row>
    <row r="50" spans="2:4" x14ac:dyDescent="0.25">
      <c r="B50" s="174" t="s">
        <v>9</v>
      </c>
      <c r="C50" s="135">
        <v>2014</v>
      </c>
      <c r="D50" s="312">
        <v>116457</v>
      </c>
    </row>
    <row r="51" spans="2:4" x14ac:dyDescent="0.25">
      <c r="B51" s="174" t="s">
        <v>1872</v>
      </c>
      <c r="C51" s="135">
        <v>2014</v>
      </c>
      <c r="D51" s="312">
        <v>83236</v>
      </c>
    </row>
    <row r="52" spans="2:4" x14ac:dyDescent="0.25">
      <c r="B52" s="174" t="s">
        <v>1982</v>
      </c>
      <c r="C52" s="135">
        <v>2014</v>
      </c>
      <c r="D52" s="312">
        <v>83713</v>
      </c>
    </row>
    <row r="53" spans="2:4" x14ac:dyDescent="0.25">
      <c r="B53" s="174" t="s">
        <v>13</v>
      </c>
      <c r="C53" s="135">
        <v>2014</v>
      </c>
      <c r="D53" s="312">
        <v>114070</v>
      </c>
    </row>
    <row r="54" spans="2:4" x14ac:dyDescent="0.25">
      <c r="B54" s="174" t="s">
        <v>12</v>
      </c>
      <c r="C54" s="135">
        <v>2014</v>
      </c>
      <c r="D54" s="312">
        <v>78261</v>
      </c>
    </row>
    <row r="55" spans="2:4" x14ac:dyDescent="0.25">
      <c r="B55" s="174" t="s">
        <v>14</v>
      </c>
      <c r="C55" s="135">
        <v>2014</v>
      </c>
      <c r="D55" s="312">
        <v>57258</v>
      </c>
    </row>
    <row r="56" spans="2:4" x14ac:dyDescent="0.25">
      <c r="B56" s="174" t="s">
        <v>15</v>
      </c>
      <c r="C56" s="135">
        <v>2014</v>
      </c>
      <c r="D56" s="312">
        <v>85649</v>
      </c>
    </row>
    <row r="57" spans="2:4" x14ac:dyDescent="0.25">
      <c r="B57" s="174" t="s">
        <v>16</v>
      </c>
      <c r="C57" s="135">
        <v>2014</v>
      </c>
      <c r="D57" s="312">
        <v>64770</v>
      </c>
    </row>
    <row r="58" spans="2:4" x14ac:dyDescent="0.25">
      <c r="B58" s="174" t="s">
        <v>5</v>
      </c>
      <c r="C58" s="135">
        <v>2015</v>
      </c>
      <c r="D58" s="312">
        <v>67229</v>
      </c>
    </row>
    <row r="59" spans="2:4" x14ac:dyDescent="0.25">
      <c r="B59" s="174" t="s">
        <v>6</v>
      </c>
      <c r="C59" s="135">
        <v>2015</v>
      </c>
      <c r="D59" s="312">
        <v>109770</v>
      </c>
    </row>
    <row r="60" spans="2:4" x14ac:dyDescent="0.25">
      <c r="B60" s="174" t="s">
        <v>7</v>
      </c>
      <c r="C60" s="135">
        <v>2015</v>
      </c>
      <c r="D60" s="312">
        <v>104259</v>
      </c>
    </row>
    <row r="61" spans="2:4" x14ac:dyDescent="0.25">
      <c r="B61" s="174" t="s">
        <v>1871</v>
      </c>
      <c r="C61" s="135">
        <v>2015</v>
      </c>
      <c r="D61" s="312">
        <v>63180</v>
      </c>
    </row>
    <row r="62" spans="2:4" x14ac:dyDescent="0.25">
      <c r="B62" s="174" t="s">
        <v>9</v>
      </c>
      <c r="C62" s="135">
        <v>2015</v>
      </c>
      <c r="D62" s="312">
        <v>74777</v>
      </c>
    </row>
    <row r="63" spans="2:4" x14ac:dyDescent="0.25">
      <c r="B63" s="174" t="s">
        <v>1872</v>
      </c>
      <c r="C63" s="135">
        <v>2015</v>
      </c>
      <c r="D63" s="312">
        <v>57495</v>
      </c>
    </row>
    <row r="64" spans="2:4" x14ac:dyDescent="0.25">
      <c r="B64" s="174" t="s">
        <v>1982</v>
      </c>
      <c r="C64" s="135">
        <v>2015</v>
      </c>
      <c r="D64" s="312">
        <v>83849</v>
      </c>
    </row>
    <row r="65" spans="2:4" x14ac:dyDescent="0.25">
      <c r="B65" s="174" t="s">
        <v>13</v>
      </c>
      <c r="C65" s="135">
        <v>2015</v>
      </c>
      <c r="D65" s="312">
        <v>106174</v>
      </c>
    </row>
    <row r="66" spans="2:4" x14ac:dyDescent="0.25">
      <c r="B66" s="174" t="s">
        <v>12</v>
      </c>
      <c r="C66" s="135">
        <v>2015</v>
      </c>
      <c r="D66" s="312">
        <v>67858</v>
      </c>
    </row>
    <row r="67" spans="2:4" x14ac:dyDescent="0.25">
      <c r="B67" s="174" t="s">
        <v>14</v>
      </c>
      <c r="C67" s="135">
        <v>2015</v>
      </c>
      <c r="D67" s="312">
        <v>57417</v>
      </c>
    </row>
    <row r="68" spans="2:4" x14ac:dyDescent="0.25">
      <c r="B68" s="174" t="s">
        <v>15</v>
      </c>
      <c r="C68" s="135">
        <v>2015</v>
      </c>
      <c r="D68" s="312">
        <v>61349</v>
      </c>
    </row>
    <row r="69" spans="2:4" x14ac:dyDescent="0.25">
      <c r="B69" s="176" t="s">
        <v>16</v>
      </c>
      <c r="C69" s="137">
        <v>2015</v>
      </c>
      <c r="D69" s="313">
        <v>74401</v>
      </c>
    </row>
  </sheetData>
  <mergeCells count="1">
    <mergeCell ref="F41:K43"/>
  </mergeCells>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249977111117893"/>
  </sheetPr>
  <dimension ref="A2:NF144"/>
  <sheetViews>
    <sheetView zoomScaleNormal="100" workbookViewId="0"/>
  </sheetViews>
  <sheetFormatPr defaultRowHeight="15" x14ac:dyDescent="0.25"/>
  <cols>
    <col min="1" max="1" width="3.7109375" style="27" customWidth="1"/>
    <col min="2" max="2" width="17.140625" style="27" customWidth="1"/>
    <col min="3" max="3" width="12.140625" style="27" customWidth="1"/>
    <col min="4" max="4" width="18" style="27" bestFit="1" customWidth="1"/>
    <col min="5" max="5" width="20.5703125" style="27" bestFit="1" customWidth="1"/>
    <col min="6" max="6" width="11.140625" style="27" bestFit="1" customWidth="1"/>
    <col min="7" max="16384" width="9.140625" style="27"/>
  </cols>
  <sheetData>
    <row r="2" spans="1:7" ht="18.75" x14ac:dyDescent="0.3">
      <c r="B2" s="83" t="s">
        <v>1999</v>
      </c>
    </row>
    <row r="4" spans="1:7" x14ac:dyDescent="0.25">
      <c r="B4" s="69" t="s">
        <v>19</v>
      </c>
    </row>
    <row r="5" spans="1:7" x14ac:dyDescent="0.25">
      <c r="B5" s="84" t="s">
        <v>1980</v>
      </c>
    </row>
    <row r="6" spans="1:7" x14ac:dyDescent="0.25">
      <c r="B6" s="146"/>
    </row>
    <row r="7" spans="1:7" x14ac:dyDescent="0.25">
      <c r="B7" s="321"/>
      <c r="C7" s="424" t="s">
        <v>1964</v>
      </c>
      <c r="D7" s="424" t="s">
        <v>1979</v>
      </c>
      <c r="E7" s="425" t="s">
        <v>2001</v>
      </c>
    </row>
    <row r="8" spans="1:7" x14ac:dyDescent="0.25">
      <c r="B8" s="325" t="s">
        <v>1963</v>
      </c>
      <c r="C8" s="137"/>
      <c r="D8" s="137"/>
      <c r="E8" s="138"/>
    </row>
    <row r="9" spans="1:7" x14ac:dyDescent="0.25">
      <c r="B9" s="2"/>
    </row>
    <row r="10" spans="1:7" x14ac:dyDescent="0.25">
      <c r="B10" s="338" t="s">
        <v>1995</v>
      </c>
      <c r="C10" s="172">
        <v>1</v>
      </c>
      <c r="D10" s="330" t="s">
        <v>1996</v>
      </c>
    </row>
    <row r="11" spans="1:7" x14ac:dyDescent="0.25">
      <c r="B11" s="324" t="s">
        <v>1998</v>
      </c>
      <c r="C11" s="136">
        <v>1</v>
      </c>
    </row>
    <row r="12" spans="1:7" x14ac:dyDescent="0.25">
      <c r="B12" s="324" t="s">
        <v>1965</v>
      </c>
      <c r="C12" s="136">
        <v>1</v>
      </c>
    </row>
    <row r="13" spans="1:7" x14ac:dyDescent="0.25">
      <c r="B13" s="325" t="s">
        <v>1966</v>
      </c>
      <c r="C13" s="138">
        <v>1</v>
      </c>
    </row>
    <row r="14" spans="1:7" x14ac:dyDescent="0.25">
      <c r="F14" s="329" t="s">
        <v>1940</v>
      </c>
      <c r="G14" s="329" t="s">
        <v>1997</v>
      </c>
    </row>
    <row r="15" spans="1:7" x14ac:dyDescent="0.25">
      <c r="A15" s="29" t="s">
        <v>2000</v>
      </c>
      <c r="B15" s="339" t="s">
        <v>1969</v>
      </c>
      <c r="C15" s="327" t="s">
        <v>1970</v>
      </c>
      <c r="D15" s="340" t="s">
        <v>1971</v>
      </c>
      <c r="F15" s="29">
        <v>1</v>
      </c>
      <c r="G15" s="29" t="s">
        <v>1970</v>
      </c>
    </row>
    <row r="16" spans="1:7" x14ac:dyDescent="0.25">
      <c r="B16" s="191">
        <v>1</v>
      </c>
      <c r="C16" s="192">
        <v>61</v>
      </c>
      <c r="D16" s="305" t="s">
        <v>1972</v>
      </c>
      <c r="F16" s="29">
        <v>2</v>
      </c>
      <c r="G16" s="29" t="s">
        <v>1971</v>
      </c>
    </row>
    <row r="17" spans="2:4" x14ac:dyDescent="0.25">
      <c r="B17" s="194">
        <v>2</v>
      </c>
      <c r="C17" s="195">
        <v>25</v>
      </c>
      <c r="D17" s="306" t="s">
        <v>1972</v>
      </c>
    </row>
    <row r="18" spans="2:4" x14ac:dyDescent="0.25">
      <c r="B18" s="194">
        <v>3</v>
      </c>
      <c r="C18" s="195">
        <v>13</v>
      </c>
      <c r="D18" s="306" t="s">
        <v>1973</v>
      </c>
    </row>
    <row r="19" spans="2:4" x14ac:dyDescent="0.25">
      <c r="B19" s="194">
        <v>4</v>
      </c>
      <c r="C19" s="195">
        <v>72</v>
      </c>
      <c r="D19" s="306" t="s">
        <v>1974</v>
      </c>
    </row>
    <row r="20" spans="2:4" x14ac:dyDescent="0.25">
      <c r="B20" s="194">
        <v>5</v>
      </c>
      <c r="C20" s="195">
        <v>89</v>
      </c>
      <c r="D20" s="306" t="s">
        <v>1974</v>
      </c>
    </row>
    <row r="21" spans="2:4" x14ac:dyDescent="0.25">
      <c r="B21" s="194">
        <v>6</v>
      </c>
      <c r="C21" s="195">
        <v>45</v>
      </c>
      <c r="D21" s="306" t="s">
        <v>1975</v>
      </c>
    </row>
    <row r="22" spans="2:4" x14ac:dyDescent="0.25">
      <c r="B22" s="194">
        <v>7</v>
      </c>
      <c r="C22" s="195">
        <v>29</v>
      </c>
      <c r="D22" s="306" t="s">
        <v>1976</v>
      </c>
    </row>
    <row r="23" spans="2:4" x14ac:dyDescent="0.25">
      <c r="B23" s="194">
        <v>8</v>
      </c>
      <c r="C23" s="195">
        <v>77</v>
      </c>
      <c r="D23" s="306" t="s">
        <v>1972</v>
      </c>
    </row>
    <row r="24" spans="2:4" x14ac:dyDescent="0.25">
      <c r="B24" s="194">
        <v>9</v>
      </c>
      <c r="C24" s="195">
        <v>71</v>
      </c>
      <c r="D24" s="306" t="s">
        <v>1977</v>
      </c>
    </row>
    <row r="25" spans="2:4" x14ac:dyDescent="0.25">
      <c r="B25" s="197">
        <v>10</v>
      </c>
      <c r="C25" s="198">
        <v>126</v>
      </c>
      <c r="D25" s="307" t="s">
        <v>1978</v>
      </c>
    </row>
    <row r="27" spans="2:4" ht="18.75" x14ac:dyDescent="0.3">
      <c r="B27" s="131" t="s">
        <v>1967</v>
      </c>
    </row>
    <row r="29" spans="2:4" x14ac:dyDescent="0.25">
      <c r="B29" s="145" t="s">
        <v>19</v>
      </c>
    </row>
    <row r="30" spans="2:4" x14ac:dyDescent="0.25">
      <c r="B30" s="146" t="s">
        <v>1968</v>
      </c>
    </row>
    <row r="32" spans="2:4" x14ac:dyDescent="0.25">
      <c r="B32" s="332" t="s">
        <v>2002</v>
      </c>
      <c r="C32" s="22"/>
      <c r="D32" s="333"/>
    </row>
    <row r="33" spans="2:4" x14ac:dyDescent="0.25">
      <c r="B33" s="332" t="s">
        <v>2003</v>
      </c>
      <c r="C33" s="22"/>
    </row>
    <row r="34" spans="2:4" x14ac:dyDescent="0.25">
      <c r="B34" s="331"/>
    </row>
    <row r="35" spans="2:4" x14ac:dyDescent="0.25">
      <c r="B35" s="241" t="s">
        <v>24</v>
      </c>
      <c r="C35" s="172"/>
    </row>
    <row r="36" spans="2:4" x14ac:dyDescent="0.25">
      <c r="B36" s="242" t="s">
        <v>1858</v>
      </c>
      <c r="C36" s="138"/>
    </row>
    <row r="38" spans="2:4" x14ac:dyDescent="0.25">
      <c r="B38" s="153" t="s">
        <v>24</v>
      </c>
      <c r="C38" s="155" t="s">
        <v>1859</v>
      </c>
    </row>
    <row r="39" spans="2:4" x14ac:dyDescent="0.25">
      <c r="B39" s="119" t="s">
        <v>1798</v>
      </c>
      <c r="C39" s="135">
        <v>704</v>
      </c>
      <c r="D39" s="119"/>
    </row>
    <row r="40" spans="2:4" x14ac:dyDescent="0.25">
      <c r="B40" s="119" t="s">
        <v>1790</v>
      </c>
      <c r="C40" s="135">
        <v>613</v>
      </c>
      <c r="D40" s="119"/>
    </row>
    <row r="41" spans="2:4" x14ac:dyDescent="0.25">
      <c r="B41" s="119" t="s">
        <v>1794</v>
      </c>
      <c r="C41" s="135">
        <v>602</v>
      </c>
      <c r="D41" s="119"/>
    </row>
    <row r="42" spans="2:4" x14ac:dyDescent="0.25">
      <c r="B42" s="119" t="s">
        <v>1797</v>
      </c>
      <c r="C42" s="135">
        <v>750</v>
      </c>
      <c r="D42" s="119"/>
    </row>
    <row r="43" spans="2:4" x14ac:dyDescent="0.25">
      <c r="B43" s="119" t="s">
        <v>1791</v>
      </c>
      <c r="C43" s="135">
        <v>657</v>
      </c>
      <c r="D43" s="119"/>
    </row>
    <row r="44" spans="2:4" x14ac:dyDescent="0.25">
      <c r="B44" s="119" t="s">
        <v>1796</v>
      </c>
      <c r="C44" s="135">
        <v>603</v>
      </c>
      <c r="D44" s="119"/>
    </row>
    <row r="45" spans="2:4" x14ac:dyDescent="0.25">
      <c r="B45" s="119" t="s">
        <v>1795</v>
      </c>
      <c r="C45" s="135">
        <v>624</v>
      </c>
      <c r="D45" s="119"/>
    </row>
    <row r="46" spans="2:4" x14ac:dyDescent="0.25">
      <c r="B46" s="119" t="s">
        <v>1799</v>
      </c>
      <c r="C46" s="135">
        <v>695</v>
      </c>
      <c r="D46" s="119"/>
    </row>
    <row r="47" spans="2:4" x14ac:dyDescent="0.25">
      <c r="B47" s="119" t="s">
        <v>2185</v>
      </c>
      <c r="C47" s="135">
        <v>505</v>
      </c>
      <c r="D47" s="119"/>
    </row>
    <row r="48" spans="2:4" x14ac:dyDescent="0.25">
      <c r="B48" s="119" t="s">
        <v>2186</v>
      </c>
      <c r="C48" s="135">
        <v>400</v>
      </c>
      <c r="D48" s="119"/>
    </row>
    <row r="49" spans="2:370" x14ac:dyDescent="0.25">
      <c r="B49" s="119"/>
      <c r="C49" s="135"/>
      <c r="D49" s="119"/>
    </row>
    <row r="52" spans="2:370" ht="18.75" x14ac:dyDescent="0.3">
      <c r="B52" s="72" t="s">
        <v>2027</v>
      </c>
    </row>
    <row r="54" spans="2:370" x14ac:dyDescent="0.25">
      <c r="B54" s="73" t="s">
        <v>19</v>
      </c>
    </row>
    <row r="55" spans="2:370" x14ac:dyDescent="0.25">
      <c r="B55" s="74" t="s">
        <v>2016</v>
      </c>
    </row>
    <row r="57" spans="2:370" x14ac:dyDescent="0.25">
      <c r="B57" s="496" t="s">
        <v>2010</v>
      </c>
      <c r="C57" s="496"/>
      <c r="E57" s="336" t="s">
        <v>2015</v>
      </c>
    </row>
    <row r="58" spans="2:370" x14ac:dyDescent="0.25">
      <c r="B58" s="334" t="s">
        <v>2011</v>
      </c>
      <c r="C58" s="335">
        <v>1</v>
      </c>
      <c r="E58" s="267" t="s">
        <v>2008</v>
      </c>
      <c r="F58" s="10">
        <v>478</v>
      </c>
      <c r="G58" s="10">
        <v>405</v>
      </c>
      <c r="H58" s="10">
        <v>216</v>
      </c>
      <c r="I58" s="10">
        <v>61</v>
      </c>
      <c r="J58" s="10">
        <v>397</v>
      </c>
      <c r="K58" s="10">
        <v>441</v>
      </c>
      <c r="L58" s="10">
        <v>173</v>
      </c>
      <c r="M58" s="10">
        <v>412</v>
      </c>
      <c r="N58" s="10">
        <v>456</v>
      </c>
      <c r="O58" s="10">
        <v>423</v>
      </c>
      <c r="P58" s="10">
        <v>112</v>
      </c>
      <c r="Q58" s="10">
        <v>57</v>
      </c>
      <c r="R58" s="10">
        <v>288</v>
      </c>
      <c r="S58" s="10">
        <v>442</v>
      </c>
      <c r="T58" s="10">
        <v>368</v>
      </c>
      <c r="U58" s="10">
        <v>375</v>
      </c>
      <c r="V58" s="10">
        <v>309</v>
      </c>
      <c r="W58" s="10">
        <v>299</v>
      </c>
      <c r="X58" s="10">
        <v>123</v>
      </c>
      <c r="Y58" s="10">
        <v>141</v>
      </c>
      <c r="Z58" s="10">
        <v>361</v>
      </c>
      <c r="AA58" s="10">
        <v>283</v>
      </c>
      <c r="AB58" s="10">
        <v>371</v>
      </c>
      <c r="AC58" s="10">
        <v>128</v>
      </c>
      <c r="AD58" s="10">
        <v>455</v>
      </c>
      <c r="AE58" s="10">
        <v>467</v>
      </c>
      <c r="AF58" s="10">
        <v>153</v>
      </c>
      <c r="AG58" s="10">
        <v>277</v>
      </c>
      <c r="AH58" s="10">
        <v>55</v>
      </c>
      <c r="AI58" s="10">
        <v>152</v>
      </c>
      <c r="AJ58" s="10">
        <v>495</v>
      </c>
      <c r="AK58" s="10">
        <v>230</v>
      </c>
      <c r="AL58" s="10">
        <v>101</v>
      </c>
      <c r="AM58" s="10">
        <v>260</v>
      </c>
      <c r="AN58" s="10">
        <v>262</v>
      </c>
      <c r="AO58" s="10">
        <v>84</v>
      </c>
      <c r="AP58" s="10">
        <v>413</v>
      </c>
      <c r="AQ58" s="10">
        <v>183</v>
      </c>
      <c r="AR58" s="10">
        <v>360</v>
      </c>
      <c r="AS58" s="10">
        <v>82</v>
      </c>
      <c r="AT58" s="10">
        <v>414</v>
      </c>
      <c r="AU58" s="10">
        <v>243</v>
      </c>
      <c r="AV58" s="10">
        <v>388</v>
      </c>
      <c r="AW58" s="10">
        <v>69</v>
      </c>
      <c r="AX58" s="10">
        <v>454</v>
      </c>
      <c r="AY58" s="10">
        <v>61</v>
      </c>
      <c r="AZ58" s="10">
        <v>73</v>
      </c>
      <c r="BA58" s="10">
        <v>425</v>
      </c>
      <c r="BB58" s="10">
        <v>122</v>
      </c>
      <c r="BC58" s="10">
        <v>138</v>
      </c>
      <c r="BD58" s="10">
        <v>475</v>
      </c>
      <c r="BE58" s="10">
        <v>388</v>
      </c>
      <c r="BF58" s="10">
        <v>404</v>
      </c>
      <c r="BG58" s="10">
        <v>187</v>
      </c>
      <c r="BH58" s="10">
        <v>110</v>
      </c>
      <c r="BI58" s="10">
        <v>156</v>
      </c>
      <c r="BJ58" s="10">
        <v>443</v>
      </c>
      <c r="BK58" s="10">
        <v>267</v>
      </c>
      <c r="BL58" s="10">
        <v>412</v>
      </c>
      <c r="BM58" s="10">
        <v>466</v>
      </c>
      <c r="BN58" s="10">
        <v>71</v>
      </c>
      <c r="BO58" s="10">
        <v>302</v>
      </c>
      <c r="BP58" s="10">
        <v>370</v>
      </c>
      <c r="BQ58" s="10">
        <v>272</v>
      </c>
      <c r="BR58" s="10">
        <v>422</v>
      </c>
      <c r="BS58" s="10">
        <v>63</v>
      </c>
      <c r="BT58" s="10">
        <v>456</v>
      </c>
      <c r="BU58" s="10">
        <v>246</v>
      </c>
      <c r="BV58" s="10">
        <v>468</v>
      </c>
      <c r="BW58" s="10">
        <v>134</v>
      </c>
      <c r="BX58" s="10">
        <v>443</v>
      </c>
      <c r="BY58" s="10">
        <v>345</v>
      </c>
      <c r="BZ58" s="10">
        <v>114</v>
      </c>
      <c r="CA58" s="10">
        <v>182</v>
      </c>
      <c r="CB58" s="10">
        <v>462</v>
      </c>
      <c r="CC58" s="10">
        <v>173</v>
      </c>
      <c r="CD58" s="10">
        <v>432</v>
      </c>
      <c r="CE58" s="10">
        <v>313</v>
      </c>
      <c r="CF58" s="10">
        <v>241</v>
      </c>
      <c r="CG58" s="10">
        <v>73</v>
      </c>
      <c r="CH58" s="10">
        <v>448</v>
      </c>
      <c r="CI58" s="10">
        <v>335</v>
      </c>
      <c r="CJ58" s="10">
        <v>219</v>
      </c>
      <c r="CK58" s="10">
        <v>230</v>
      </c>
      <c r="CL58" s="10">
        <v>293</v>
      </c>
      <c r="CM58" s="10">
        <v>76</v>
      </c>
      <c r="CN58" s="10">
        <v>379</v>
      </c>
      <c r="CO58" s="10">
        <v>90</v>
      </c>
      <c r="CP58" s="10">
        <v>67</v>
      </c>
      <c r="CQ58" s="10">
        <v>318</v>
      </c>
      <c r="CR58" s="10">
        <v>259</v>
      </c>
      <c r="CS58" s="10">
        <v>64</v>
      </c>
      <c r="CT58" s="10">
        <v>291</v>
      </c>
      <c r="CU58" s="10">
        <v>378</v>
      </c>
      <c r="CV58" s="10">
        <v>66</v>
      </c>
      <c r="CW58" s="10">
        <v>134</v>
      </c>
      <c r="CX58" s="10">
        <v>415</v>
      </c>
      <c r="CY58" s="10">
        <v>222</v>
      </c>
      <c r="CZ58" s="10">
        <v>447</v>
      </c>
      <c r="DA58" s="10">
        <v>364</v>
      </c>
      <c r="DB58" s="10">
        <v>303</v>
      </c>
      <c r="DC58" s="10">
        <v>65</v>
      </c>
      <c r="DD58" s="10">
        <v>403</v>
      </c>
      <c r="DE58" s="10">
        <v>354</v>
      </c>
      <c r="DF58" s="10">
        <v>221</v>
      </c>
      <c r="DG58" s="10">
        <v>363</v>
      </c>
      <c r="DH58" s="10">
        <v>407</v>
      </c>
      <c r="DI58" s="10">
        <v>421</v>
      </c>
      <c r="DJ58" s="10">
        <v>411</v>
      </c>
      <c r="DK58" s="10">
        <v>482</v>
      </c>
      <c r="DL58" s="10">
        <v>438</v>
      </c>
      <c r="DM58" s="10">
        <v>251</v>
      </c>
      <c r="DN58" s="10">
        <v>454</v>
      </c>
      <c r="DO58" s="10">
        <v>379</v>
      </c>
      <c r="DP58" s="10">
        <v>280</v>
      </c>
      <c r="DQ58" s="10">
        <v>346</v>
      </c>
      <c r="DR58" s="10">
        <v>224</v>
      </c>
      <c r="DS58" s="10">
        <v>418</v>
      </c>
      <c r="DT58" s="10">
        <v>285</v>
      </c>
      <c r="DU58" s="10">
        <v>438</v>
      </c>
      <c r="DV58" s="10">
        <v>298</v>
      </c>
      <c r="DW58" s="10">
        <v>290</v>
      </c>
      <c r="DX58" s="10">
        <v>406</v>
      </c>
      <c r="DY58" s="10">
        <v>65</v>
      </c>
      <c r="DZ58" s="10">
        <v>325</v>
      </c>
      <c r="EA58" s="10">
        <v>465</v>
      </c>
      <c r="EB58" s="10">
        <v>184</v>
      </c>
      <c r="EC58" s="10">
        <v>416</v>
      </c>
      <c r="ED58" s="10">
        <v>181</v>
      </c>
      <c r="EE58" s="10">
        <v>108</v>
      </c>
      <c r="EF58" s="10">
        <v>66</v>
      </c>
      <c r="EG58" s="10">
        <v>430</v>
      </c>
      <c r="EH58" s="10">
        <v>338</v>
      </c>
      <c r="EI58" s="10">
        <v>50</v>
      </c>
      <c r="EJ58" s="10">
        <v>74</v>
      </c>
      <c r="EK58" s="10">
        <v>484</v>
      </c>
      <c r="EL58" s="10">
        <v>424</v>
      </c>
      <c r="EM58" s="10">
        <v>297</v>
      </c>
      <c r="EN58" s="10">
        <v>168</v>
      </c>
      <c r="EO58" s="10">
        <v>402</v>
      </c>
      <c r="EP58" s="10">
        <v>288</v>
      </c>
      <c r="EQ58" s="10">
        <v>212</v>
      </c>
      <c r="ER58" s="10">
        <v>460</v>
      </c>
      <c r="ES58" s="10">
        <v>431</v>
      </c>
      <c r="ET58" s="10">
        <v>199</v>
      </c>
      <c r="EU58" s="10">
        <v>320</v>
      </c>
      <c r="EV58" s="10">
        <v>451</v>
      </c>
      <c r="EW58" s="10">
        <v>279</v>
      </c>
      <c r="EX58" s="10">
        <v>460</v>
      </c>
      <c r="EY58" s="10">
        <v>169</v>
      </c>
      <c r="EZ58" s="10">
        <v>76</v>
      </c>
      <c r="FA58" s="10">
        <v>470</v>
      </c>
      <c r="FB58" s="10">
        <v>390</v>
      </c>
      <c r="FC58" s="10">
        <v>496</v>
      </c>
      <c r="FD58" s="10">
        <v>311</v>
      </c>
      <c r="FE58" s="10">
        <v>343</v>
      </c>
      <c r="FF58" s="10">
        <v>210</v>
      </c>
      <c r="FG58" s="10">
        <v>497</v>
      </c>
      <c r="FH58" s="10">
        <v>231</v>
      </c>
      <c r="FI58" s="10">
        <v>237</v>
      </c>
      <c r="FJ58" s="10">
        <v>177</v>
      </c>
      <c r="FK58" s="10">
        <v>298</v>
      </c>
      <c r="FL58" s="10">
        <v>450</v>
      </c>
      <c r="FM58" s="10">
        <v>176</v>
      </c>
      <c r="FN58" s="10">
        <v>394</v>
      </c>
      <c r="FO58" s="10">
        <v>134</v>
      </c>
      <c r="FP58" s="10">
        <v>333</v>
      </c>
      <c r="FQ58" s="10">
        <v>143</v>
      </c>
      <c r="FR58" s="10">
        <v>216</v>
      </c>
      <c r="FS58" s="10">
        <v>429</v>
      </c>
      <c r="FT58" s="10">
        <v>271</v>
      </c>
      <c r="FU58" s="10">
        <v>339</v>
      </c>
      <c r="FV58" s="10">
        <v>265</v>
      </c>
      <c r="FW58" s="10">
        <v>86</v>
      </c>
      <c r="FX58" s="10">
        <v>201</v>
      </c>
      <c r="FY58" s="10">
        <v>189</v>
      </c>
      <c r="FZ58" s="10">
        <v>171</v>
      </c>
      <c r="GA58" s="10">
        <v>375</v>
      </c>
      <c r="GB58" s="10">
        <v>103</v>
      </c>
      <c r="GC58" s="10">
        <v>59</v>
      </c>
      <c r="GD58" s="10">
        <v>430</v>
      </c>
      <c r="GE58" s="10">
        <v>78</v>
      </c>
      <c r="GF58" s="10">
        <v>480</v>
      </c>
      <c r="GG58" s="10">
        <v>460</v>
      </c>
      <c r="GH58" s="10">
        <v>111</v>
      </c>
      <c r="GI58" s="10">
        <v>401</v>
      </c>
      <c r="GJ58" s="10">
        <v>194</v>
      </c>
      <c r="GK58" s="10">
        <v>483</v>
      </c>
      <c r="GL58" s="10">
        <v>247</v>
      </c>
      <c r="GM58" s="10">
        <v>248</v>
      </c>
      <c r="GN58" s="10">
        <v>264</v>
      </c>
      <c r="GO58" s="10">
        <v>444</v>
      </c>
      <c r="GP58" s="10">
        <v>320</v>
      </c>
      <c r="GQ58" s="10">
        <v>62</v>
      </c>
      <c r="GR58" s="10">
        <v>202</v>
      </c>
      <c r="GS58" s="10">
        <v>341</v>
      </c>
      <c r="GT58" s="10">
        <v>245</v>
      </c>
      <c r="GU58" s="10">
        <v>467</v>
      </c>
      <c r="GV58" s="10">
        <v>371</v>
      </c>
      <c r="GW58" s="10">
        <v>235</v>
      </c>
      <c r="GX58" s="10">
        <v>171</v>
      </c>
      <c r="GY58" s="10">
        <v>223</v>
      </c>
      <c r="GZ58" s="10">
        <v>440</v>
      </c>
      <c r="HA58" s="10">
        <v>355</v>
      </c>
      <c r="HB58" s="10">
        <v>136</v>
      </c>
      <c r="HC58" s="10">
        <v>286</v>
      </c>
      <c r="HD58" s="10">
        <v>371</v>
      </c>
      <c r="HE58" s="10">
        <v>52</v>
      </c>
      <c r="HF58" s="10">
        <v>492</v>
      </c>
      <c r="HG58" s="10">
        <v>111</v>
      </c>
      <c r="HH58" s="10">
        <v>292</v>
      </c>
      <c r="HI58" s="10">
        <v>357</v>
      </c>
      <c r="HJ58" s="10">
        <v>308</v>
      </c>
      <c r="HK58" s="10">
        <v>284</v>
      </c>
      <c r="HL58" s="10">
        <v>219</v>
      </c>
      <c r="HM58" s="10">
        <v>454</v>
      </c>
      <c r="HN58" s="10">
        <v>425</v>
      </c>
      <c r="HO58" s="10">
        <v>76</v>
      </c>
      <c r="HP58" s="10">
        <v>472</v>
      </c>
      <c r="HQ58" s="10">
        <v>238</v>
      </c>
      <c r="HR58" s="10">
        <v>424</v>
      </c>
      <c r="HS58" s="10">
        <v>319</v>
      </c>
      <c r="HT58" s="10">
        <v>308</v>
      </c>
      <c r="HU58" s="10">
        <v>367</v>
      </c>
      <c r="HV58" s="10">
        <v>279</v>
      </c>
      <c r="HW58" s="10">
        <v>279</v>
      </c>
      <c r="HX58" s="10">
        <v>232</v>
      </c>
      <c r="HY58" s="10">
        <v>81</v>
      </c>
      <c r="HZ58" s="10">
        <v>448</v>
      </c>
      <c r="IA58" s="10">
        <v>159</v>
      </c>
      <c r="IB58" s="10">
        <v>284</v>
      </c>
      <c r="IC58" s="10">
        <v>99</v>
      </c>
      <c r="ID58" s="10">
        <v>294</v>
      </c>
      <c r="IE58" s="10">
        <v>213</v>
      </c>
      <c r="IF58" s="10">
        <v>445</v>
      </c>
      <c r="IG58" s="10">
        <v>409</v>
      </c>
      <c r="IH58" s="10">
        <v>322</v>
      </c>
      <c r="II58" s="10">
        <v>106</v>
      </c>
      <c r="IJ58" s="10">
        <v>149</v>
      </c>
      <c r="IK58" s="10">
        <v>145</v>
      </c>
      <c r="IL58" s="10">
        <v>51</v>
      </c>
      <c r="IM58" s="10">
        <v>196</v>
      </c>
      <c r="IN58" s="10">
        <v>195</v>
      </c>
      <c r="IO58" s="10">
        <v>467</v>
      </c>
      <c r="IP58" s="10">
        <v>246</v>
      </c>
      <c r="IQ58" s="10">
        <v>456</v>
      </c>
      <c r="IR58" s="10">
        <v>248</v>
      </c>
      <c r="IS58" s="10">
        <v>187</v>
      </c>
      <c r="IT58" s="10">
        <v>259</v>
      </c>
      <c r="IU58" s="10">
        <v>283</v>
      </c>
      <c r="IV58" s="10">
        <v>212</v>
      </c>
      <c r="IW58" s="10">
        <v>139</v>
      </c>
      <c r="IX58" s="10">
        <v>293</v>
      </c>
      <c r="IY58" s="10">
        <v>240</v>
      </c>
      <c r="IZ58" s="10">
        <v>343</v>
      </c>
      <c r="JA58" s="10">
        <v>371</v>
      </c>
      <c r="JB58" s="10">
        <v>268</v>
      </c>
      <c r="JC58" s="10">
        <v>148</v>
      </c>
      <c r="JD58" s="10">
        <v>267</v>
      </c>
      <c r="JE58" s="10">
        <v>201</v>
      </c>
      <c r="JF58" s="10">
        <v>71</v>
      </c>
      <c r="JG58" s="10">
        <v>126</v>
      </c>
      <c r="JH58" s="10">
        <v>369</v>
      </c>
      <c r="JI58" s="10">
        <v>478</v>
      </c>
      <c r="JJ58" s="10">
        <v>181</v>
      </c>
      <c r="JK58" s="10">
        <v>274</v>
      </c>
      <c r="JL58" s="10">
        <v>436</v>
      </c>
      <c r="JM58" s="10">
        <v>105</v>
      </c>
      <c r="JN58" s="10">
        <v>74</v>
      </c>
      <c r="JO58" s="10">
        <v>146</v>
      </c>
      <c r="JP58" s="10">
        <v>144</v>
      </c>
      <c r="JQ58" s="10">
        <v>367</v>
      </c>
      <c r="JR58" s="10">
        <v>282</v>
      </c>
      <c r="JS58" s="10">
        <v>278</v>
      </c>
      <c r="JT58" s="10">
        <v>433</v>
      </c>
      <c r="JU58" s="10">
        <v>420</v>
      </c>
      <c r="JV58" s="10">
        <v>97</v>
      </c>
      <c r="JW58" s="10">
        <v>379</v>
      </c>
      <c r="JX58" s="10">
        <v>132</v>
      </c>
      <c r="JY58" s="10">
        <v>75</v>
      </c>
      <c r="JZ58" s="10">
        <v>442</v>
      </c>
      <c r="KA58" s="10">
        <v>333</v>
      </c>
      <c r="KB58" s="10">
        <v>475</v>
      </c>
      <c r="KC58" s="10">
        <v>63</v>
      </c>
      <c r="KD58" s="10">
        <v>237</v>
      </c>
      <c r="KE58" s="10">
        <v>485</v>
      </c>
      <c r="KF58" s="10">
        <v>205</v>
      </c>
      <c r="KG58" s="10">
        <v>242</v>
      </c>
      <c r="KH58" s="10">
        <v>206</v>
      </c>
      <c r="KI58" s="10">
        <v>60</v>
      </c>
      <c r="KJ58" s="10">
        <v>229</v>
      </c>
      <c r="KK58" s="10">
        <v>256</v>
      </c>
      <c r="KL58" s="10">
        <v>195</v>
      </c>
      <c r="KM58" s="10">
        <v>452</v>
      </c>
      <c r="KN58" s="10">
        <v>69</v>
      </c>
      <c r="KO58" s="10">
        <v>109</v>
      </c>
      <c r="KP58" s="10">
        <v>316</v>
      </c>
      <c r="KQ58" s="10">
        <v>121</v>
      </c>
      <c r="KR58" s="10">
        <v>212</v>
      </c>
      <c r="KS58" s="10">
        <v>388</v>
      </c>
      <c r="KT58" s="10">
        <v>236</v>
      </c>
      <c r="KU58" s="10">
        <v>252</v>
      </c>
      <c r="KV58" s="10">
        <v>485</v>
      </c>
      <c r="KW58" s="10">
        <v>205</v>
      </c>
      <c r="KX58" s="10">
        <v>306</v>
      </c>
      <c r="KY58" s="10">
        <v>187</v>
      </c>
      <c r="KZ58" s="10">
        <v>95</v>
      </c>
      <c r="LA58" s="10">
        <v>438</v>
      </c>
      <c r="LB58" s="10">
        <v>222</v>
      </c>
      <c r="LC58" s="10">
        <v>179</v>
      </c>
      <c r="LD58" s="10">
        <v>163</v>
      </c>
      <c r="LE58" s="10">
        <v>267</v>
      </c>
      <c r="LF58" s="10">
        <v>258</v>
      </c>
      <c r="LG58" s="10">
        <v>203</v>
      </c>
      <c r="LH58" s="10">
        <v>76</v>
      </c>
      <c r="LI58" s="10">
        <v>193</v>
      </c>
      <c r="LJ58" s="10">
        <v>248</v>
      </c>
      <c r="LK58" s="10">
        <v>286</v>
      </c>
      <c r="LL58" s="10">
        <v>230</v>
      </c>
      <c r="LM58" s="10">
        <v>225</v>
      </c>
      <c r="LN58" s="10">
        <v>483</v>
      </c>
      <c r="LO58" s="10">
        <v>242</v>
      </c>
      <c r="LP58" s="10">
        <v>139</v>
      </c>
      <c r="LQ58" s="10">
        <v>498</v>
      </c>
      <c r="LR58" s="10">
        <v>443</v>
      </c>
      <c r="LS58" s="10">
        <v>369</v>
      </c>
      <c r="LT58" s="10">
        <v>277</v>
      </c>
      <c r="LU58" s="10">
        <v>60</v>
      </c>
      <c r="LV58" s="10">
        <v>183</v>
      </c>
      <c r="LW58" s="10">
        <v>85</v>
      </c>
      <c r="LX58" s="10">
        <v>447</v>
      </c>
      <c r="LY58" s="10">
        <v>180</v>
      </c>
      <c r="LZ58" s="10">
        <v>208</v>
      </c>
      <c r="MA58" s="10">
        <v>417</v>
      </c>
      <c r="MB58" s="10">
        <v>159</v>
      </c>
      <c r="MC58" s="10">
        <v>241</v>
      </c>
      <c r="MD58" s="10">
        <v>76</v>
      </c>
      <c r="ME58" s="10">
        <v>266</v>
      </c>
      <c r="MF58" s="10">
        <v>412</v>
      </c>
      <c r="MG58" s="10">
        <v>248</v>
      </c>
      <c r="MH58" s="10">
        <v>100</v>
      </c>
      <c r="MI58" s="10">
        <v>311</v>
      </c>
      <c r="MJ58" s="10">
        <v>164</v>
      </c>
      <c r="MK58" s="10">
        <v>466</v>
      </c>
      <c r="ML58" s="10">
        <v>222</v>
      </c>
      <c r="MM58" s="10">
        <v>161</v>
      </c>
      <c r="MN58" s="10">
        <v>291</v>
      </c>
      <c r="MO58" s="10">
        <v>310</v>
      </c>
      <c r="MP58" s="10">
        <v>439</v>
      </c>
      <c r="MQ58" s="10">
        <v>85</v>
      </c>
      <c r="MR58" s="10">
        <v>469</v>
      </c>
      <c r="MS58" s="10">
        <v>79</v>
      </c>
      <c r="MT58" s="10">
        <v>137</v>
      </c>
      <c r="MU58" s="10">
        <v>231</v>
      </c>
      <c r="MV58" s="10">
        <v>396</v>
      </c>
      <c r="MW58" s="10">
        <v>184</v>
      </c>
      <c r="MX58" s="10">
        <v>255</v>
      </c>
      <c r="MY58" s="10">
        <v>81</v>
      </c>
      <c r="MZ58" s="10">
        <v>238</v>
      </c>
      <c r="NA58" s="10">
        <v>156</v>
      </c>
      <c r="NB58" s="10">
        <v>412</v>
      </c>
      <c r="NC58" s="10">
        <v>270</v>
      </c>
      <c r="ND58" s="10">
        <v>68</v>
      </c>
      <c r="NE58" s="10">
        <v>176</v>
      </c>
      <c r="NF58" s="10">
        <v>429</v>
      </c>
    </row>
    <row r="59" spans="2:370" x14ac:dyDescent="0.25">
      <c r="B59" s="334" t="s">
        <v>2012</v>
      </c>
      <c r="C59" s="335">
        <v>3</v>
      </c>
      <c r="E59" s="267" t="s">
        <v>2009</v>
      </c>
      <c r="F59" s="10">
        <v>1</v>
      </c>
      <c r="G59" s="10">
        <v>2</v>
      </c>
      <c r="H59" s="10">
        <v>3</v>
      </c>
      <c r="I59" s="10">
        <v>4</v>
      </c>
      <c r="J59" s="10">
        <v>5</v>
      </c>
      <c r="K59" s="10">
        <v>6</v>
      </c>
      <c r="L59" s="10">
        <v>7</v>
      </c>
      <c r="M59" s="10">
        <v>8</v>
      </c>
      <c r="N59" s="10">
        <v>9</v>
      </c>
      <c r="O59" s="10">
        <v>10</v>
      </c>
      <c r="P59" s="10">
        <v>11</v>
      </c>
      <c r="Q59" s="10">
        <v>12</v>
      </c>
      <c r="R59" s="10">
        <v>13</v>
      </c>
      <c r="S59" s="10">
        <v>14</v>
      </c>
      <c r="T59" s="10">
        <v>15</v>
      </c>
      <c r="U59" s="10">
        <v>16</v>
      </c>
      <c r="V59" s="10">
        <v>17</v>
      </c>
      <c r="W59" s="10">
        <v>18</v>
      </c>
      <c r="X59" s="10">
        <v>19</v>
      </c>
      <c r="Y59" s="10">
        <v>20</v>
      </c>
      <c r="Z59" s="10">
        <v>21</v>
      </c>
      <c r="AA59" s="10">
        <v>22</v>
      </c>
      <c r="AB59" s="10">
        <v>23</v>
      </c>
      <c r="AC59" s="10">
        <v>24</v>
      </c>
      <c r="AD59" s="10">
        <v>25</v>
      </c>
      <c r="AE59" s="10">
        <v>26</v>
      </c>
      <c r="AF59" s="10">
        <v>27</v>
      </c>
      <c r="AG59" s="10">
        <v>28</v>
      </c>
      <c r="AH59" s="10">
        <v>29</v>
      </c>
      <c r="AI59" s="10">
        <v>30</v>
      </c>
      <c r="AJ59" s="10">
        <v>31</v>
      </c>
      <c r="AK59" s="10">
        <v>32</v>
      </c>
      <c r="AL59" s="10">
        <v>33</v>
      </c>
      <c r="AM59" s="10">
        <v>34</v>
      </c>
      <c r="AN59" s="10">
        <v>35</v>
      </c>
      <c r="AO59" s="10">
        <v>36</v>
      </c>
      <c r="AP59" s="10">
        <v>37</v>
      </c>
      <c r="AQ59" s="10">
        <v>38</v>
      </c>
      <c r="AR59" s="10">
        <v>39</v>
      </c>
      <c r="AS59" s="10">
        <v>40</v>
      </c>
      <c r="AT59" s="10">
        <v>41</v>
      </c>
      <c r="AU59" s="10">
        <v>42</v>
      </c>
      <c r="AV59" s="10">
        <v>43</v>
      </c>
      <c r="AW59" s="10">
        <v>44</v>
      </c>
      <c r="AX59" s="10">
        <v>45</v>
      </c>
      <c r="AY59" s="10">
        <v>46</v>
      </c>
      <c r="AZ59" s="10">
        <v>47</v>
      </c>
      <c r="BA59" s="10">
        <v>48</v>
      </c>
      <c r="BB59" s="10">
        <v>49</v>
      </c>
      <c r="BC59" s="10">
        <v>50</v>
      </c>
      <c r="BD59" s="10">
        <v>51</v>
      </c>
      <c r="BE59" s="10">
        <v>52</v>
      </c>
      <c r="BF59" s="10">
        <v>53</v>
      </c>
      <c r="BG59" s="10">
        <v>54</v>
      </c>
      <c r="BH59" s="10">
        <v>55</v>
      </c>
      <c r="BI59" s="10">
        <v>56</v>
      </c>
      <c r="BJ59" s="10">
        <v>57</v>
      </c>
      <c r="BK59" s="10">
        <v>58</v>
      </c>
      <c r="BL59" s="10">
        <v>59</v>
      </c>
      <c r="BM59" s="10">
        <v>60</v>
      </c>
      <c r="BN59" s="10">
        <v>61</v>
      </c>
      <c r="BO59" s="10">
        <v>62</v>
      </c>
      <c r="BP59" s="10">
        <v>63</v>
      </c>
      <c r="BQ59" s="10">
        <v>64</v>
      </c>
      <c r="BR59" s="10">
        <v>65</v>
      </c>
      <c r="BS59" s="10">
        <v>66</v>
      </c>
      <c r="BT59" s="10">
        <v>67</v>
      </c>
      <c r="BU59" s="10">
        <v>68</v>
      </c>
      <c r="BV59" s="10">
        <v>69</v>
      </c>
      <c r="BW59" s="10">
        <v>70</v>
      </c>
      <c r="BX59" s="10">
        <v>71</v>
      </c>
      <c r="BY59" s="10">
        <v>72</v>
      </c>
      <c r="BZ59" s="10">
        <v>73</v>
      </c>
      <c r="CA59" s="10">
        <v>74</v>
      </c>
      <c r="CB59" s="10">
        <v>75</v>
      </c>
      <c r="CC59" s="10">
        <v>76</v>
      </c>
      <c r="CD59" s="10">
        <v>77</v>
      </c>
      <c r="CE59" s="10">
        <v>78</v>
      </c>
      <c r="CF59" s="10">
        <v>79</v>
      </c>
      <c r="CG59" s="10">
        <v>80</v>
      </c>
      <c r="CH59" s="10">
        <v>81</v>
      </c>
      <c r="CI59" s="10">
        <v>82</v>
      </c>
      <c r="CJ59" s="10">
        <v>83</v>
      </c>
      <c r="CK59" s="10">
        <v>84</v>
      </c>
      <c r="CL59" s="10">
        <v>85</v>
      </c>
      <c r="CM59" s="10">
        <v>86</v>
      </c>
      <c r="CN59" s="10">
        <v>87</v>
      </c>
      <c r="CO59" s="10">
        <v>88</v>
      </c>
      <c r="CP59" s="10">
        <v>89</v>
      </c>
      <c r="CQ59" s="10">
        <v>90</v>
      </c>
      <c r="CR59" s="10">
        <v>91</v>
      </c>
      <c r="CS59" s="10">
        <v>92</v>
      </c>
      <c r="CT59" s="10">
        <v>93</v>
      </c>
      <c r="CU59" s="10">
        <v>94</v>
      </c>
      <c r="CV59" s="10">
        <v>95</v>
      </c>
      <c r="CW59" s="10">
        <v>96</v>
      </c>
      <c r="CX59" s="10">
        <v>97</v>
      </c>
      <c r="CY59" s="10">
        <v>98</v>
      </c>
      <c r="CZ59" s="10">
        <v>99</v>
      </c>
      <c r="DA59" s="10">
        <v>100</v>
      </c>
      <c r="DB59" s="10">
        <v>101</v>
      </c>
      <c r="DC59" s="10">
        <v>102</v>
      </c>
      <c r="DD59" s="10">
        <v>103</v>
      </c>
      <c r="DE59" s="10">
        <v>104</v>
      </c>
      <c r="DF59" s="10">
        <v>105</v>
      </c>
      <c r="DG59" s="10">
        <v>106</v>
      </c>
      <c r="DH59" s="10">
        <v>107</v>
      </c>
      <c r="DI59" s="10">
        <v>108</v>
      </c>
      <c r="DJ59" s="10">
        <v>109</v>
      </c>
      <c r="DK59" s="10">
        <v>110</v>
      </c>
      <c r="DL59" s="10">
        <v>111</v>
      </c>
      <c r="DM59" s="10">
        <v>112</v>
      </c>
      <c r="DN59" s="10">
        <v>113</v>
      </c>
      <c r="DO59" s="10">
        <v>114</v>
      </c>
      <c r="DP59" s="10">
        <v>115</v>
      </c>
      <c r="DQ59" s="10">
        <v>116</v>
      </c>
      <c r="DR59" s="10">
        <v>117</v>
      </c>
      <c r="DS59" s="10">
        <v>118</v>
      </c>
      <c r="DT59" s="10">
        <v>119</v>
      </c>
      <c r="DU59" s="10">
        <v>120</v>
      </c>
      <c r="DV59" s="10">
        <v>121</v>
      </c>
      <c r="DW59" s="10">
        <v>122</v>
      </c>
      <c r="DX59" s="10">
        <v>123</v>
      </c>
      <c r="DY59" s="10">
        <v>124</v>
      </c>
      <c r="DZ59" s="10">
        <v>125</v>
      </c>
      <c r="EA59" s="10">
        <v>126</v>
      </c>
      <c r="EB59" s="10">
        <v>127</v>
      </c>
      <c r="EC59" s="10">
        <v>128</v>
      </c>
      <c r="ED59" s="10">
        <v>129</v>
      </c>
      <c r="EE59" s="10">
        <v>130</v>
      </c>
      <c r="EF59" s="10">
        <v>131</v>
      </c>
      <c r="EG59" s="10">
        <v>132</v>
      </c>
      <c r="EH59" s="10">
        <v>133</v>
      </c>
      <c r="EI59" s="10">
        <v>134</v>
      </c>
      <c r="EJ59" s="10">
        <v>135</v>
      </c>
      <c r="EK59" s="10">
        <v>136</v>
      </c>
      <c r="EL59" s="10">
        <v>137</v>
      </c>
      <c r="EM59" s="10">
        <v>138</v>
      </c>
      <c r="EN59" s="10">
        <v>139</v>
      </c>
      <c r="EO59" s="10">
        <v>140</v>
      </c>
      <c r="EP59" s="10">
        <v>141</v>
      </c>
      <c r="EQ59" s="10">
        <v>142</v>
      </c>
      <c r="ER59" s="10">
        <v>143</v>
      </c>
      <c r="ES59" s="10">
        <v>144</v>
      </c>
      <c r="ET59" s="10">
        <v>145</v>
      </c>
      <c r="EU59" s="10">
        <v>146</v>
      </c>
      <c r="EV59" s="10">
        <v>147</v>
      </c>
      <c r="EW59" s="10">
        <v>148</v>
      </c>
      <c r="EX59" s="10">
        <v>149</v>
      </c>
      <c r="EY59" s="10">
        <v>150</v>
      </c>
      <c r="EZ59" s="10">
        <v>151</v>
      </c>
      <c r="FA59" s="10">
        <v>152</v>
      </c>
      <c r="FB59" s="10">
        <v>153</v>
      </c>
      <c r="FC59" s="10">
        <v>154</v>
      </c>
      <c r="FD59" s="10">
        <v>155</v>
      </c>
      <c r="FE59" s="10">
        <v>156</v>
      </c>
      <c r="FF59" s="10">
        <v>157</v>
      </c>
      <c r="FG59" s="10">
        <v>158</v>
      </c>
      <c r="FH59" s="10">
        <v>159</v>
      </c>
      <c r="FI59" s="10">
        <v>160</v>
      </c>
      <c r="FJ59" s="10">
        <v>161</v>
      </c>
      <c r="FK59" s="10">
        <v>162</v>
      </c>
      <c r="FL59" s="10">
        <v>163</v>
      </c>
      <c r="FM59" s="10">
        <v>164</v>
      </c>
      <c r="FN59" s="10">
        <v>165</v>
      </c>
      <c r="FO59" s="10">
        <v>166</v>
      </c>
      <c r="FP59" s="10">
        <v>167</v>
      </c>
      <c r="FQ59" s="10">
        <v>168</v>
      </c>
      <c r="FR59" s="10">
        <v>169</v>
      </c>
      <c r="FS59" s="10">
        <v>170</v>
      </c>
      <c r="FT59" s="10">
        <v>171</v>
      </c>
      <c r="FU59" s="10">
        <v>172</v>
      </c>
      <c r="FV59" s="10">
        <v>173</v>
      </c>
      <c r="FW59" s="10">
        <v>174</v>
      </c>
      <c r="FX59" s="10">
        <v>175</v>
      </c>
      <c r="FY59" s="10">
        <v>176</v>
      </c>
      <c r="FZ59" s="10">
        <v>177</v>
      </c>
      <c r="GA59" s="10">
        <v>178</v>
      </c>
      <c r="GB59" s="10">
        <v>179</v>
      </c>
      <c r="GC59" s="10">
        <v>180</v>
      </c>
      <c r="GD59" s="10">
        <v>181</v>
      </c>
      <c r="GE59" s="10">
        <v>182</v>
      </c>
      <c r="GF59" s="10">
        <v>183</v>
      </c>
      <c r="GG59" s="10">
        <v>184</v>
      </c>
      <c r="GH59" s="10">
        <v>185</v>
      </c>
      <c r="GI59" s="10">
        <v>186</v>
      </c>
      <c r="GJ59" s="10">
        <v>187</v>
      </c>
      <c r="GK59" s="10">
        <v>188</v>
      </c>
      <c r="GL59" s="10">
        <v>189</v>
      </c>
      <c r="GM59" s="10">
        <v>190</v>
      </c>
      <c r="GN59" s="10">
        <v>191</v>
      </c>
      <c r="GO59" s="10">
        <v>192</v>
      </c>
      <c r="GP59" s="10">
        <v>193</v>
      </c>
      <c r="GQ59" s="10">
        <v>194</v>
      </c>
      <c r="GR59" s="10">
        <v>195</v>
      </c>
      <c r="GS59" s="10">
        <v>196</v>
      </c>
      <c r="GT59" s="10">
        <v>197</v>
      </c>
      <c r="GU59" s="10">
        <v>198</v>
      </c>
      <c r="GV59" s="10">
        <v>199</v>
      </c>
      <c r="GW59" s="10">
        <v>200</v>
      </c>
      <c r="GX59" s="10">
        <v>201</v>
      </c>
      <c r="GY59" s="10">
        <v>202</v>
      </c>
      <c r="GZ59" s="10">
        <v>203</v>
      </c>
      <c r="HA59" s="10">
        <v>204</v>
      </c>
      <c r="HB59" s="10">
        <v>205</v>
      </c>
      <c r="HC59" s="10">
        <v>206</v>
      </c>
      <c r="HD59" s="10">
        <v>207</v>
      </c>
      <c r="HE59" s="10">
        <v>208</v>
      </c>
      <c r="HF59" s="10">
        <v>209</v>
      </c>
      <c r="HG59" s="10">
        <v>210</v>
      </c>
      <c r="HH59" s="10">
        <v>211</v>
      </c>
      <c r="HI59" s="10">
        <v>212</v>
      </c>
      <c r="HJ59" s="10">
        <v>213</v>
      </c>
      <c r="HK59" s="10">
        <v>214</v>
      </c>
      <c r="HL59" s="10">
        <v>215</v>
      </c>
      <c r="HM59" s="10">
        <v>216</v>
      </c>
      <c r="HN59" s="10">
        <v>217</v>
      </c>
      <c r="HO59" s="10">
        <v>218</v>
      </c>
      <c r="HP59" s="10">
        <v>219</v>
      </c>
      <c r="HQ59" s="10">
        <v>220</v>
      </c>
      <c r="HR59" s="10">
        <v>221</v>
      </c>
      <c r="HS59" s="10">
        <v>222</v>
      </c>
      <c r="HT59" s="10">
        <v>223</v>
      </c>
      <c r="HU59" s="10">
        <v>224</v>
      </c>
      <c r="HV59" s="10">
        <v>225</v>
      </c>
      <c r="HW59" s="10">
        <v>226</v>
      </c>
      <c r="HX59" s="10">
        <v>227</v>
      </c>
      <c r="HY59" s="10">
        <v>228</v>
      </c>
      <c r="HZ59" s="10">
        <v>229</v>
      </c>
      <c r="IA59" s="10">
        <v>230</v>
      </c>
      <c r="IB59" s="10">
        <v>231</v>
      </c>
      <c r="IC59" s="10">
        <v>232</v>
      </c>
      <c r="ID59" s="10">
        <v>233</v>
      </c>
      <c r="IE59" s="10">
        <v>234</v>
      </c>
      <c r="IF59" s="10">
        <v>235</v>
      </c>
      <c r="IG59" s="10">
        <v>236</v>
      </c>
      <c r="IH59" s="10">
        <v>237</v>
      </c>
      <c r="II59" s="10">
        <v>238</v>
      </c>
      <c r="IJ59" s="10">
        <v>239</v>
      </c>
      <c r="IK59" s="10">
        <v>240</v>
      </c>
      <c r="IL59" s="10">
        <v>241</v>
      </c>
      <c r="IM59" s="10">
        <v>242</v>
      </c>
      <c r="IN59" s="10">
        <v>243</v>
      </c>
      <c r="IO59" s="10">
        <v>244</v>
      </c>
      <c r="IP59" s="10">
        <v>245</v>
      </c>
      <c r="IQ59" s="10">
        <v>246</v>
      </c>
      <c r="IR59" s="10">
        <v>247</v>
      </c>
      <c r="IS59" s="10">
        <v>248</v>
      </c>
      <c r="IT59" s="10">
        <v>249</v>
      </c>
      <c r="IU59" s="10">
        <v>250</v>
      </c>
      <c r="IV59" s="10">
        <v>251</v>
      </c>
      <c r="IW59" s="10">
        <v>252</v>
      </c>
      <c r="IX59" s="10">
        <v>253</v>
      </c>
      <c r="IY59" s="10">
        <v>254</v>
      </c>
      <c r="IZ59" s="10">
        <v>255</v>
      </c>
      <c r="JA59" s="10">
        <v>256</v>
      </c>
      <c r="JB59" s="10">
        <v>257</v>
      </c>
      <c r="JC59" s="10">
        <v>258</v>
      </c>
      <c r="JD59" s="10">
        <v>259</v>
      </c>
      <c r="JE59" s="10">
        <v>260</v>
      </c>
      <c r="JF59" s="10">
        <v>261</v>
      </c>
      <c r="JG59" s="10">
        <v>262</v>
      </c>
      <c r="JH59" s="10">
        <v>263</v>
      </c>
      <c r="JI59" s="10">
        <v>264</v>
      </c>
      <c r="JJ59" s="10">
        <v>265</v>
      </c>
      <c r="JK59" s="10">
        <v>266</v>
      </c>
      <c r="JL59" s="10">
        <v>267</v>
      </c>
      <c r="JM59" s="10">
        <v>268</v>
      </c>
      <c r="JN59" s="10">
        <v>269</v>
      </c>
      <c r="JO59" s="10">
        <v>270</v>
      </c>
      <c r="JP59" s="10">
        <v>271</v>
      </c>
      <c r="JQ59" s="10">
        <v>272</v>
      </c>
      <c r="JR59" s="10">
        <v>273</v>
      </c>
      <c r="JS59" s="10">
        <v>274</v>
      </c>
      <c r="JT59" s="10">
        <v>275</v>
      </c>
      <c r="JU59" s="10">
        <v>276</v>
      </c>
      <c r="JV59" s="10">
        <v>277</v>
      </c>
      <c r="JW59" s="10">
        <v>278</v>
      </c>
      <c r="JX59" s="10">
        <v>279</v>
      </c>
      <c r="JY59" s="10">
        <v>280</v>
      </c>
      <c r="JZ59" s="10">
        <v>281</v>
      </c>
      <c r="KA59" s="10">
        <v>282</v>
      </c>
      <c r="KB59" s="10">
        <v>283</v>
      </c>
      <c r="KC59" s="10">
        <v>284</v>
      </c>
      <c r="KD59" s="10">
        <v>285</v>
      </c>
      <c r="KE59" s="10">
        <v>286</v>
      </c>
      <c r="KF59" s="10">
        <v>287</v>
      </c>
      <c r="KG59" s="10">
        <v>288</v>
      </c>
      <c r="KH59" s="10">
        <v>289</v>
      </c>
      <c r="KI59" s="10">
        <v>290</v>
      </c>
      <c r="KJ59" s="10">
        <v>291</v>
      </c>
      <c r="KK59" s="10">
        <v>292</v>
      </c>
      <c r="KL59" s="10">
        <v>293</v>
      </c>
      <c r="KM59" s="10">
        <v>294</v>
      </c>
      <c r="KN59" s="10">
        <v>295</v>
      </c>
      <c r="KO59" s="10">
        <v>296</v>
      </c>
      <c r="KP59" s="10">
        <v>297</v>
      </c>
      <c r="KQ59" s="10">
        <v>298</v>
      </c>
      <c r="KR59" s="10">
        <v>299</v>
      </c>
      <c r="KS59" s="10">
        <v>300</v>
      </c>
      <c r="KT59" s="10">
        <v>301</v>
      </c>
      <c r="KU59" s="10">
        <v>302</v>
      </c>
      <c r="KV59" s="10">
        <v>303</v>
      </c>
      <c r="KW59" s="10">
        <v>304</v>
      </c>
      <c r="KX59" s="10">
        <v>305</v>
      </c>
      <c r="KY59" s="10">
        <v>306</v>
      </c>
      <c r="KZ59" s="10">
        <v>307</v>
      </c>
      <c r="LA59" s="10">
        <v>308</v>
      </c>
      <c r="LB59" s="10">
        <v>309</v>
      </c>
      <c r="LC59" s="10">
        <v>310</v>
      </c>
      <c r="LD59" s="10">
        <v>311</v>
      </c>
      <c r="LE59" s="10">
        <v>312</v>
      </c>
      <c r="LF59" s="10">
        <v>313</v>
      </c>
      <c r="LG59" s="10">
        <v>314</v>
      </c>
      <c r="LH59" s="10">
        <v>315</v>
      </c>
      <c r="LI59" s="10">
        <v>316</v>
      </c>
      <c r="LJ59" s="10">
        <v>317</v>
      </c>
      <c r="LK59" s="10">
        <v>318</v>
      </c>
      <c r="LL59" s="10">
        <v>319</v>
      </c>
      <c r="LM59" s="10">
        <v>320</v>
      </c>
      <c r="LN59" s="10">
        <v>321</v>
      </c>
      <c r="LO59" s="10">
        <v>322</v>
      </c>
      <c r="LP59" s="10">
        <v>323</v>
      </c>
      <c r="LQ59" s="10">
        <v>324</v>
      </c>
      <c r="LR59" s="10">
        <v>325</v>
      </c>
      <c r="LS59" s="10">
        <v>326</v>
      </c>
      <c r="LT59" s="10">
        <v>327</v>
      </c>
      <c r="LU59" s="10">
        <v>328</v>
      </c>
      <c r="LV59" s="10">
        <v>329</v>
      </c>
      <c r="LW59" s="10">
        <v>330</v>
      </c>
      <c r="LX59" s="10">
        <v>331</v>
      </c>
      <c r="LY59" s="10">
        <v>332</v>
      </c>
      <c r="LZ59" s="10">
        <v>333</v>
      </c>
      <c r="MA59" s="10">
        <v>334</v>
      </c>
      <c r="MB59" s="10">
        <v>335</v>
      </c>
      <c r="MC59" s="10">
        <v>336</v>
      </c>
      <c r="MD59" s="10">
        <v>337</v>
      </c>
      <c r="ME59" s="10">
        <v>338</v>
      </c>
      <c r="MF59" s="10">
        <v>339</v>
      </c>
      <c r="MG59" s="10">
        <v>340</v>
      </c>
      <c r="MH59" s="10">
        <v>341</v>
      </c>
      <c r="MI59" s="10">
        <v>342</v>
      </c>
      <c r="MJ59" s="10">
        <v>343</v>
      </c>
      <c r="MK59" s="10">
        <v>344</v>
      </c>
      <c r="ML59" s="10">
        <v>345</v>
      </c>
      <c r="MM59" s="10">
        <v>346</v>
      </c>
      <c r="MN59" s="10">
        <v>347</v>
      </c>
      <c r="MO59" s="10">
        <v>348</v>
      </c>
      <c r="MP59" s="10">
        <v>349</v>
      </c>
      <c r="MQ59" s="10">
        <v>350</v>
      </c>
      <c r="MR59" s="10">
        <v>351</v>
      </c>
      <c r="MS59" s="10">
        <v>352</v>
      </c>
      <c r="MT59" s="10">
        <v>353</v>
      </c>
      <c r="MU59" s="10">
        <v>354</v>
      </c>
      <c r="MV59" s="10">
        <v>355</v>
      </c>
      <c r="MW59" s="10">
        <v>356</v>
      </c>
      <c r="MX59" s="10">
        <v>357</v>
      </c>
      <c r="MY59" s="10">
        <v>358</v>
      </c>
      <c r="MZ59" s="10">
        <v>359</v>
      </c>
      <c r="NA59" s="10">
        <v>360</v>
      </c>
      <c r="NB59" s="10">
        <v>361</v>
      </c>
      <c r="NC59" s="10">
        <v>362</v>
      </c>
      <c r="ND59" s="10">
        <v>363</v>
      </c>
      <c r="NE59" s="10">
        <v>364</v>
      </c>
      <c r="NF59" s="10">
        <v>365</v>
      </c>
    </row>
    <row r="60" spans="2:370" x14ac:dyDescent="0.25">
      <c r="B60" s="334" t="s">
        <v>2013</v>
      </c>
      <c r="C60" s="337"/>
    </row>
    <row r="61" spans="2:370" x14ac:dyDescent="0.25">
      <c r="B61" s="334" t="s">
        <v>2014</v>
      </c>
      <c r="C61" s="337"/>
    </row>
    <row r="63" spans="2:370" ht="18.75" x14ac:dyDescent="0.3">
      <c r="B63" s="82" t="s">
        <v>2017</v>
      </c>
      <c r="C63" s="29"/>
    </row>
    <row r="64" spans="2:370" x14ac:dyDescent="0.25">
      <c r="C64" s="29"/>
    </row>
    <row r="65" spans="2:3" x14ac:dyDescent="0.25">
      <c r="B65" s="71" t="s">
        <v>19</v>
      </c>
    </row>
    <row r="66" spans="2:3" x14ac:dyDescent="0.25">
      <c r="B66" s="113" t="s">
        <v>2172</v>
      </c>
    </row>
    <row r="68" spans="2:3" x14ac:dyDescent="0.25">
      <c r="B68" s="173" t="s">
        <v>2004</v>
      </c>
      <c r="C68" s="341">
        <v>42005</v>
      </c>
    </row>
    <row r="69" spans="2:3" x14ac:dyDescent="0.25">
      <c r="B69" s="140" t="s">
        <v>2005</v>
      </c>
      <c r="C69" s="175">
        <v>2</v>
      </c>
    </row>
    <row r="70" spans="2:3" x14ac:dyDescent="0.25">
      <c r="B70" s="140" t="s">
        <v>2006</v>
      </c>
      <c r="C70" s="342"/>
    </row>
    <row r="71" spans="2:3" x14ac:dyDescent="0.25">
      <c r="B71" s="141" t="s">
        <v>2007</v>
      </c>
      <c r="C71" s="343"/>
    </row>
    <row r="73" spans="2:3" x14ac:dyDescent="0.25">
      <c r="B73" s="344" t="s">
        <v>47</v>
      </c>
      <c r="C73" s="344" t="s">
        <v>17</v>
      </c>
    </row>
    <row r="74" spans="2:3" x14ac:dyDescent="0.25">
      <c r="B74" s="20">
        <v>41275</v>
      </c>
      <c r="C74" s="225">
        <v>131543</v>
      </c>
    </row>
    <row r="75" spans="2:3" x14ac:dyDescent="0.25">
      <c r="B75" s="20">
        <v>41306</v>
      </c>
      <c r="C75" s="225">
        <v>127993</v>
      </c>
    </row>
    <row r="76" spans="2:3" x14ac:dyDescent="0.25">
      <c r="B76" s="20">
        <v>41334</v>
      </c>
      <c r="C76" s="225">
        <v>170636</v>
      </c>
    </row>
    <row r="77" spans="2:3" x14ac:dyDescent="0.25">
      <c r="B77" s="20">
        <v>41365</v>
      </c>
      <c r="C77" s="225">
        <v>138323</v>
      </c>
    </row>
    <row r="78" spans="2:3" x14ac:dyDescent="0.25">
      <c r="B78" s="20">
        <v>41395</v>
      </c>
      <c r="C78" s="225">
        <v>173851</v>
      </c>
    </row>
    <row r="79" spans="2:3" x14ac:dyDescent="0.25">
      <c r="B79" s="20">
        <v>41426</v>
      </c>
      <c r="C79" s="225">
        <v>177513</v>
      </c>
    </row>
    <row r="80" spans="2:3" x14ac:dyDescent="0.25">
      <c r="B80" s="20">
        <v>41456</v>
      </c>
      <c r="C80" s="225">
        <v>117345</v>
      </c>
    </row>
    <row r="81" spans="2:3" x14ac:dyDescent="0.25">
      <c r="B81" s="20">
        <v>41487</v>
      </c>
      <c r="C81" s="225">
        <v>105983</v>
      </c>
    </row>
    <row r="82" spans="2:3" x14ac:dyDescent="0.25">
      <c r="B82" s="20">
        <v>41518</v>
      </c>
      <c r="C82" s="225">
        <v>175489</v>
      </c>
    </row>
    <row r="83" spans="2:3" x14ac:dyDescent="0.25">
      <c r="B83" s="20">
        <v>41548</v>
      </c>
      <c r="C83" s="225">
        <v>128654</v>
      </c>
    </row>
    <row r="84" spans="2:3" x14ac:dyDescent="0.25">
      <c r="B84" s="20">
        <v>41579</v>
      </c>
      <c r="C84" s="225">
        <v>139039</v>
      </c>
    </row>
    <row r="85" spans="2:3" x14ac:dyDescent="0.25">
      <c r="B85" s="20">
        <v>41609</v>
      </c>
      <c r="C85" s="225">
        <v>130748</v>
      </c>
    </row>
    <row r="86" spans="2:3" x14ac:dyDescent="0.25">
      <c r="B86" s="20">
        <v>41640</v>
      </c>
      <c r="C86" s="225">
        <v>163905</v>
      </c>
    </row>
    <row r="87" spans="2:3" x14ac:dyDescent="0.25">
      <c r="B87" s="20">
        <v>41671</v>
      </c>
      <c r="C87" s="225">
        <v>160210</v>
      </c>
    </row>
    <row r="88" spans="2:3" x14ac:dyDescent="0.25">
      <c r="B88" s="20">
        <v>41699</v>
      </c>
      <c r="C88" s="225">
        <v>129571</v>
      </c>
    </row>
    <row r="89" spans="2:3" x14ac:dyDescent="0.25">
      <c r="B89" s="20">
        <v>41730</v>
      </c>
      <c r="C89" s="225">
        <v>158661</v>
      </c>
    </row>
    <row r="90" spans="2:3" x14ac:dyDescent="0.25">
      <c r="B90" s="20">
        <v>41760</v>
      </c>
      <c r="C90" s="225">
        <v>132139</v>
      </c>
    </row>
    <row r="91" spans="2:3" x14ac:dyDescent="0.25">
      <c r="B91" s="20">
        <v>41791</v>
      </c>
      <c r="C91" s="225">
        <v>111694</v>
      </c>
    </row>
    <row r="92" spans="2:3" x14ac:dyDescent="0.25">
      <c r="B92" s="20">
        <v>41821</v>
      </c>
      <c r="C92" s="225">
        <v>140319</v>
      </c>
    </row>
    <row r="93" spans="2:3" x14ac:dyDescent="0.25">
      <c r="B93" s="20">
        <v>41852</v>
      </c>
      <c r="C93" s="225">
        <v>156360</v>
      </c>
    </row>
    <row r="94" spans="2:3" x14ac:dyDescent="0.25">
      <c r="B94" s="20">
        <v>41883</v>
      </c>
      <c r="C94" s="225">
        <v>159222</v>
      </c>
    </row>
    <row r="95" spans="2:3" x14ac:dyDescent="0.25">
      <c r="B95" s="20">
        <v>41913</v>
      </c>
      <c r="C95" s="225">
        <v>166401</v>
      </c>
    </row>
    <row r="96" spans="2:3" x14ac:dyDescent="0.25">
      <c r="B96" s="20">
        <v>41944</v>
      </c>
      <c r="C96" s="225">
        <v>119234</v>
      </c>
    </row>
    <row r="97" spans="2:3" x14ac:dyDescent="0.25">
      <c r="B97" s="20">
        <v>41974</v>
      </c>
      <c r="C97" s="225">
        <v>102824</v>
      </c>
    </row>
    <row r="98" spans="2:3" x14ac:dyDescent="0.25">
      <c r="B98" s="20">
        <v>42005</v>
      </c>
      <c r="C98" s="225">
        <v>158423</v>
      </c>
    </row>
    <row r="99" spans="2:3" x14ac:dyDescent="0.25">
      <c r="B99" s="20">
        <v>42036</v>
      </c>
      <c r="C99" s="225">
        <v>174388</v>
      </c>
    </row>
    <row r="100" spans="2:3" x14ac:dyDescent="0.25">
      <c r="B100" s="20">
        <v>42064</v>
      </c>
      <c r="C100" s="225">
        <v>106277</v>
      </c>
    </row>
    <row r="101" spans="2:3" x14ac:dyDescent="0.25">
      <c r="B101" s="20">
        <v>42095</v>
      </c>
      <c r="C101" s="225">
        <v>111252</v>
      </c>
    </row>
    <row r="102" spans="2:3" x14ac:dyDescent="0.25">
      <c r="B102" s="20">
        <v>42125</v>
      </c>
      <c r="C102" s="225">
        <v>129144</v>
      </c>
    </row>
    <row r="103" spans="2:3" x14ac:dyDescent="0.25">
      <c r="B103" s="20">
        <v>42156</v>
      </c>
      <c r="C103" s="225">
        <v>133337</v>
      </c>
    </row>
    <row r="104" spans="2:3" x14ac:dyDescent="0.25">
      <c r="B104" s="20">
        <v>42186</v>
      </c>
      <c r="C104" s="225">
        <v>135647</v>
      </c>
    </row>
    <row r="105" spans="2:3" x14ac:dyDescent="0.25">
      <c r="B105" s="20">
        <v>42217</v>
      </c>
      <c r="C105" s="225">
        <v>161611</v>
      </c>
    </row>
    <row r="106" spans="2:3" x14ac:dyDescent="0.25">
      <c r="B106" s="20">
        <v>42248</v>
      </c>
      <c r="C106" s="225">
        <v>119662</v>
      </c>
    </row>
    <row r="107" spans="2:3" x14ac:dyDescent="0.25">
      <c r="B107" s="20">
        <v>42278</v>
      </c>
      <c r="C107" s="225">
        <v>168524</v>
      </c>
    </row>
    <row r="108" spans="2:3" x14ac:dyDescent="0.25">
      <c r="B108" s="20">
        <v>42309</v>
      </c>
      <c r="C108" s="225">
        <v>133798</v>
      </c>
    </row>
    <row r="109" spans="2:3" x14ac:dyDescent="0.25">
      <c r="B109" s="20">
        <v>42339</v>
      </c>
      <c r="C109" s="225">
        <v>126734</v>
      </c>
    </row>
    <row r="111" spans="2:3" ht="18.75" x14ac:dyDescent="0.3">
      <c r="B111" s="91" t="s">
        <v>2018</v>
      </c>
    </row>
    <row r="113" spans="2:3" x14ac:dyDescent="0.25">
      <c r="B113" s="92" t="s">
        <v>19</v>
      </c>
    </row>
    <row r="114" spans="2:3" x14ac:dyDescent="0.25">
      <c r="B114" s="93" t="s">
        <v>2026</v>
      </c>
    </row>
    <row r="116" spans="2:3" x14ac:dyDescent="0.25">
      <c r="B116" s="226" t="s">
        <v>2024</v>
      </c>
      <c r="C116" s="10"/>
    </row>
    <row r="118" spans="2:3" x14ac:dyDescent="0.25">
      <c r="B118" s="497" t="s">
        <v>2025</v>
      </c>
      <c r="C118" s="498"/>
    </row>
    <row r="119" spans="2:3" x14ac:dyDescent="0.25">
      <c r="B119" s="348" t="s">
        <v>5</v>
      </c>
      <c r="C119" s="345"/>
    </row>
    <row r="120" spans="2:3" x14ac:dyDescent="0.25">
      <c r="B120" s="349" t="s">
        <v>6</v>
      </c>
      <c r="C120" s="346"/>
    </row>
    <row r="121" spans="2:3" x14ac:dyDescent="0.25">
      <c r="B121" s="349" t="s">
        <v>7</v>
      </c>
      <c r="C121" s="346"/>
    </row>
    <row r="122" spans="2:3" x14ac:dyDescent="0.25">
      <c r="B122" s="349" t="s">
        <v>1871</v>
      </c>
      <c r="C122" s="346"/>
    </row>
    <row r="123" spans="2:3" x14ac:dyDescent="0.25">
      <c r="B123" s="349" t="s">
        <v>9</v>
      </c>
      <c r="C123" s="346"/>
    </row>
    <row r="124" spans="2:3" x14ac:dyDescent="0.25">
      <c r="B124" s="349" t="s">
        <v>1872</v>
      </c>
      <c r="C124" s="346"/>
    </row>
    <row r="125" spans="2:3" x14ac:dyDescent="0.25">
      <c r="B125" s="349" t="s">
        <v>11</v>
      </c>
      <c r="C125" s="346"/>
    </row>
    <row r="126" spans="2:3" x14ac:dyDescent="0.25">
      <c r="B126" s="349" t="s">
        <v>13</v>
      </c>
      <c r="C126" s="346"/>
    </row>
    <row r="127" spans="2:3" x14ac:dyDescent="0.25">
      <c r="B127" s="349" t="s">
        <v>12</v>
      </c>
      <c r="C127" s="346"/>
    </row>
    <row r="128" spans="2:3" x14ac:dyDescent="0.25">
      <c r="B128" s="349" t="s">
        <v>14</v>
      </c>
      <c r="C128" s="346"/>
    </row>
    <row r="129" spans="2:6" x14ac:dyDescent="0.25">
      <c r="B129" s="349" t="s">
        <v>15</v>
      </c>
      <c r="C129" s="346"/>
    </row>
    <row r="130" spans="2:6" x14ac:dyDescent="0.25">
      <c r="B130" s="350" t="s">
        <v>16</v>
      </c>
      <c r="C130" s="347"/>
    </row>
    <row r="132" spans="2:6" x14ac:dyDescent="0.25">
      <c r="B132" s="226" t="s">
        <v>2023</v>
      </c>
      <c r="C132" s="353" t="s">
        <v>2019</v>
      </c>
      <c r="D132" s="353" t="s">
        <v>2020</v>
      </c>
      <c r="E132" s="353" t="s">
        <v>2021</v>
      </c>
      <c r="F132" s="353" t="s">
        <v>2022</v>
      </c>
    </row>
    <row r="133" spans="2:6" x14ac:dyDescent="0.25">
      <c r="B133" s="352" t="s">
        <v>5</v>
      </c>
      <c r="C133" s="351">
        <v>133697</v>
      </c>
      <c r="D133" s="351">
        <v>112798</v>
      </c>
      <c r="E133" s="351">
        <v>54462</v>
      </c>
      <c r="F133" s="351">
        <v>21736</v>
      </c>
    </row>
    <row r="134" spans="2:6" x14ac:dyDescent="0.25">
      <c r="B134" s="352" t="s">
        <v>6</v>
      </c>
      <c r="C134" s="351">
        <v>112711</v>
      </c>
      <c r="D134" s="351">
        <v>98292</v>
      </c>
      <c r="E134" s="351">
        <v>62304</v>
      </c>
      <c r="F134" s="351">
        <v>32595</v>
      </c>
    </row>
    <row r="135" spans="2:6" x14ac:dyDescent="0.25">
      <c r="B135" s="352" t="s">
        <v>7</v>
      </c>
      <c r="C135" s="351">
        <v>107836</v>
      </c>
      <c r="D135" s="351">
        <v>88767</v>
      </c>
      <c r="E135" s="351">
        <v>44483</v>
      </c>
      <c r="F135" s="351">
        <v>31032</v>
      </c>
    </row>
    <row r="136" spans="2:6" x14ac:dyDescent="0.25">
      <c r="B136" s="352" t="s">
        <v>1871</v>
      </c>
      <c r="C136" s="351">
        <v>135446</v>
      </c>
      <c r="D136" s="351">
        <v>144092</v>
      </c>
      <c r="E136" s="351">
        <v>55644</v>
      </c>
      <c r="F136" s="351">
        <v>36170</v>
      </c>
    </row>
    <row r="137" spans="2:6" x14ac:dyDescent="0.25">
      <c r="B137" s="352" t="s">
        <v>9</v>
      </c>
      <c r="C137" s="351">
        <v>132655</v>
      </c>
      <c r="D137" s="351">
        <v>92261</v>
      </c>
      <c r="E137" s="351">
        <v>63930</v>
      </c>
      <c r="F137" s="351">
        <v>25234</v>
      </c>
    </row>
    <row r="138" spans="2:6" x14ac:dyDescent="0.25">
      <c r="B138" s="352" t="s">
        <v>1872</v>
      </c>
      <c r="C138" s="351">
        <v>149529</v>
      </c>
      <c r="D138" s="351">
        <v>113011</v>
      </c>
      <c r="E138" s="351">
        <v>68742</v>
      </c>
      <c r="F138" s="351">
        <v>34378</v>
      </c>
    </row>
    <row r="139" spans="2:6" x14ac:dyDescent="0.25">
      <c r="B139" s="352" t="s">
        <v>11</v>
      </c>
      <c r="C139" s="351">
        <v>136226</v>
      </c>
      <c r="D139" s="351">
        <v>147160</v>
      </c>
      <c r="E139" s="351">
        <v>66325</v>
      </c>
      <c r="F139" s="351">
        <v>25386</v>
      </c>
    </row>
    <row r="140" spans="2:6" x14ac:dyDescent="0.25">
      <c r="B140" s="352" t="s">
        <v>13</v>
      </c>
      <c r="C140" s="351">
        <v>105425</v>
      </c>
      <c r="D140" s="351">
        <v>113271</v>
      </c>
      <c r="E140" s="351">
        <v>71030</v>
      </c>
      <c r="F140" s="351">
        <v>40912</v>
      </c>
    </row>
    <row r="141" spans="2:6" x14ac:dyDescent="0.25">
      <c r="B141" s="352" t="s">
        <v>12</v>
      </c>
      <c r="C141" s="351">
        <v>113074</v>
      </c>
      <c r="D141" s="351">
        <v>104047</v>
      </c>
      <c r="E141" s="351">
        <v>47808</v>
      </c>
      <c r="F141" s="351">
        <v>30510</v>
      </c>
    </row>
    <row r="142" spans="2:6" x14ac:dyDescent="0.25">
      <c r="B142" s="352" t="s">
        <v>14</v>
      </c>
      <c r="C142" s="351">
        <v>137508</v>
      </c>
      <c r="D142" s="351">
        <v>83521</v>
      </c>
      <c r="E142" s="351">
        <v>55371</v>
      </c>
      <c r="F142" s="351">
        <v>41193</v>
      </c>
    </row>
    <row r="143" spans="2:6" x14ac:dyDescent="0.25">
      <c r="B143" s="352" t="s">
        <v>15</v>
      </c>
      <c r="C143" s="351">
        <v>110837</v>
      </c>
      <c r="D143" s="351">
        <v>84360</v>
      </c>
      <c r="E143" s="351">
        <v>71036</v>
      </c>
      <c r="F143" s="351">
        <v>33220</v>
      </c>
    </row>
    <row r="144" spans="2:6" x14ac:dyDescent="0.25">
      <c r="B144" s="352" t="s">
        <v>16</v>
      </c>
      <c r="C144" s="351">
        <v>120258</v>
      </c>
      <c r="D144" s="351">
        <v>134014</v>
      </c>
      <c r="E144" s="351">
        <v>58161</v>
      </c>
      <c r="F144" s="351">
        <v>41722</v>
      </c>
    </row>
  </sheetData>
  <mergeCells count="2">
    <mergeCell ref="B57:C57"/>
    <mergeCell ref="B118:C1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3</xdr:col>
                    <xdr:colOff>104775</xdr:colOff>
                    <xdr:row>10</xdr:row>
                    <xdr:rowOff>28575</xdr:rowOff>
                  </from>
                  <to>
                    <xdr:col>4</xdr:col>
                    <xdr:colOff>47625</xdr:colOff>
                    <xdr:row>11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4.9989318521683403E-2"/>
  </sheetPr>
  <dimension ref="B2:XFD74"/>
  <sheetViews>
    <sheetView zoomScaleNormal="100" workbookViewId="0"/>
  </sheetViews>
  <sheetFormatPr defaultRowHeight="15" x14ac:dyDescent="0.25"/>
  <cols>
    <col min="1" max="1" width="3.7109375" style="27" customWidth="1"/>
    <col min="2" max="2" width="14.7109375" style="27" customWidth="1"/>
    <col min="3" max="3" width="9.140625" style="27"/>
    <col min="4" max="4" width="15.85546875" style="27" bestFit="1" customWidth="1"/>
    <col min="5" max="16384" width="9.140625" style="27"/>
  </cols>
  <sheetData>
    <row r="2" spans="2:9 16384:16384" ht="18.75" x14ac:dyDescent="0.3">
      <c r="B2" s="375" t="s">
        <v>2046</v>
      </c>
    </row>
    <row r="4" spans="2:9 16384:16384" x14ac:dyDescent="0.25">
      <c r="B4" s="365" t="s">
        <v>19</v>
      </c>
    </row>
    <row r="5" spans="2:9 16384:16384" x14ac:dyDescent="0.25">
      <c r="B5" s="376" t="s">
        <v>2064</v>
      </c>
    </row>
    <row r="6" spans="2:9 16384:16384" x14ac:dyDescent="0.25">
      <c r="B6" s="84"/>
    </row>
    <row r="7" spans="2:9 16384:16384" x14ac:dyDescent="0.25">
      <c r="B7" s="379" t="s">
        <v>1823</v>
      </c>
      <c r="D7" s="380" t="s">
        <v>1824</v>
      </c>
      <c r="E7" s="22"/>
      <c r="F7" s="22"/>
      <c r="G7" s="22"/>
      <c r="H7" s="22"/>
      <c r="I7" s="22"/>
      <c r="XFD7" s="22"/>
    </row>
    <row r="8" spans="2:9 16384:16384" x14ac:dyDescent="0.25">
      <c r="B8" s="364"/>
    </row>
    <row r="9" spans="2:9 16384:16384" x14ac:dyDescent="0.25">
      <c r="B9" s="364"/>
      <c r="E9" s="29"/>
      <c r="F9" s="29"/>
      <c r="G9" s="29"/>
      <c r="H9" s="29"/>
    </row>
    <row r="10" spans="2:9 16384:16384" x14ac:dyDescent="0.25">
      <c r="B10" s="364"/>
      <c r="E10" s="29"/>
      <c r="F10" s="29"/>
      <c r="G10" s="29"/>
      <c r="H10" s="29"/>
    </row>
    <row r="11" spans="2:9 16384:16384" x14ac:dyDescent="0.25">
      <c r="B11" s="364"/>
      <c r="E11" s="29"/>
      <c r="F11" s="29"/>
      <c r="G11" s="29"/>
      <c r="H11" s="29"/>
    </row>
    <row r="12" spans="2:9 16384:16384" x14ac:dyDescent="0.25">
      <c r="B12" s="2"/>
    </row>
    <row r="13" spans="2:9 16384:16384" ht="18.75" x14ac:dyDescent="0.3">
      <c r="B13" s="243" t="s">
        <v>2048</v>
      </c>
    </row>
    <row r="15" spans="2:9 16384:16384" x14ac:dyDescent="0.25">
      <c r="B15" s="203" t="s">
        <v>19</v>
      </c>
    </row>
    <row r="16" spans="2:9 16384:16384" x14ac:dyDescent="0.25">
      <c r="B16" s="244" t="s">
        <v>2047</v>
      </c>
    </row>
    <row r="18" spans="2:10" x14ac:dyDescent="0.25">
      <c r="B18" s="499" t="s">
        <v>2045</v>
      </c>
      <c r="C18" s="500"/>
    </row>
    <row r="19" spans="2:10" x14ac:dyDescent="0.25">
      <c r="B19" s="367" t="s">
        <v>1823</v>
      </c>
      <c r="C19" s="175"/>
    </row>
    <row r="20" spans="2:10" x14ac:dyDescent="0.25">
      <c r="B20" s="368" t="s">
        <v>1824</v>
      </c>
      <c r="C20" s="177"/>
    </row>
    <row r="22" spans="2:10" x14ac:dyDescent="0.25">
      <c r="B22" s="366" t="s">
        <v>2028</v>
      </c>
      <c r="C22" s="172"/>
    </row>
    <row r="23" spans="2:10" x14ac:dyDescent="0.25">
      <c r="B23" s="367" t="s">
        <v>1823</v>
      </c>
      <c r="C23" s="136"/>
      <c r="E23" s="502" t="s">
        <v>2173</v>
      </c>
      <c r="F23" s="502"/>
      <c r="G23" s="502"/>
      <c r="H23" s="502"/>
      <c r="I23" s="502"/>
      <c r="J23" s="502"/>
    </row>
    <row r="24" spans="2:10" x14ac:dyDescent="0.25">
      <c r="B24" s="368" t="s">
        <v>1824</v>
      </c>
      <c r="C24" s="138"/>
      <c r="E24" s="502"/>
      <c r="F24" s="502"/>
      <c r="G24" s="502"/>
      <c r="H24" s="502"/>
      <c r="I24" s="502"/>
      <c r="J24" s="502"/>
    </row>
    <row r="26" spans="2:10" ht="18.75" x14ac:dyDescent="0.3">
      <c r="B26" s="83" t="s">
        <v>2050</v>
      </c>
    </row>
    <row r="28" spans="2:10" x14ac:dyDescent="0.25">
      <c r="B28" s="69" t="s">
        <v>19</v>
      </c>
    </row>
    <row r="29" spans="2:10" x14ac:dyDescent="0.25">
      <c r="B29" s="84" t="s">
        <v>2049</v>
      </c>
    </row>
    <row r="31" spans="2:10" x14ac:dyDescent="0.25">
      <c r="B31" s="2" t="s">
        <v>2042</v>
      </c>
    </row>
    <row r="33" spans="2:9" x14ac:dyDescent="0.25">
      <c r="B33" s="2" t="s">
        <v>2041</v>
      </c>
    </row>
    <row r="34" spans="2:9" x14ac:dyDescent="0.25">
      <c r="B34" s="27" t="s">
        <v>2038</v>
      </c>
    </row>
    <row r="35" spans="2:9" x14ac:dyDescent="0.25">
      <c r="B35" s="27" t="s">
        <v>2039</v>
      </c>
    </row>
    <row r="36" spans="2:9" x14ac:dyDescent="0.25">
      <c r="B36" s="27" t="s">
        <v>2040</v>
      </c>
    </row>
    <row r="41" spans="2:9" ht="18.75" x14ac:dyDescent="0.3">
      <c r="B41" s="3" t="s">
        <v>2051</v>
      </c>
    </row>
    <row r="43" spans="2:9" x14ac:dyDescent="0.25">
      <c r="B43" s="132" t="s">
        <v>19</v>
      </c>
    </row>
    <row r="44" spans="2:9" x14ac:dyDescent="0.25">
      <c r="B44" s="257" t="s">
        <v>2052</v>
      </c>
    </row>
    <row r="46" spans="2:9" x14ac:dyDescent="0.25">
      <c r="B46" s="501" t="s">
        <v>2054</v>
      </c>
      <c r="C46" s="501"/>
      <c r="D46" s="501"/>
      <c r="E46" s="501"/>
      <c r="F46" s="501"/>
      <c r="G46" s="501"/>
      <c r="I46" s="381" t="s">
        <v>2053</v>
      </c>
    </row>
    <row r="47" spans="2:9" x14ac:dyDescent="0.25">
      <c r="C47" s="22"/>
      <c r="D47" s="22"/>
      <c r="E47" s="22"/>
      <c r="F47" s="22"/>
      <c r="G47" s="22"/>
      <c r="I47" s="369" t="s">
        <v>4</v>
      </c>
    </row>
    <row r="48" spans="2:9" x14ac:dyDescent="0.25">
      <c r="B48" s="10"/>
      <c r="I48" s="291"/>
    </row>
    <row r="49" spans="2:9" x14ac:dyDescent="0.25">
      <c r="B49" s="10"/>
      <c r="I49" s="292"/>
    </row>
    <row r="50" spans="2:9" x14ac:dyDescent="0.25">
      <c r="B50" s="10"/>
      <c r="I50" s="292"/>
    </row>
    <row r="51" spans="2:9" x14ac:dyDescent="0.25">
      <c r="B51" s="10"/>
      <c r="I51" s="292"/>
    </row>
    <row r="52" spans="2:9" x14ac:dyDescent="0.25">
      <c r="B52" s="10"/>
      <c r="I52" s="292"/>
    </row>
    <row r="53" spans="2:9" x14ac:dyDescent="0.25">
      <c r="B53" s="10"/>
      <c r="I53" s="292"/>
    </row>
    <row r="54" spans="2:9" x14ac:dyDescent="0.25">
      <c r="B54" s="10"/>
      <c r="I54" s="292"/>
    </row>
    <row r="55" spans="2:9" x14ac:dyDescent="0.25">
      <c r="B55" s="10"/>
      <c r="I55" s="292"/>
    </row>
    <row r="56" spans="2:9" x14ac:dyDescent="0.25">
      <c r="B56" s="10"/>
      <c r="I56" s="292"/>
    </row>
    <row r="57" spans="2:9" x14ac:dyDescent="0.25">
      <c r="B57" s="10"/>
      <c r="I57" s="292"/>
    </row>
    <row r="58" spans="2:9" x14ac:dyDescent="0.25">
      <c r="I58" s="292"/>
    </row>
    <row r="59" spans="2:9" x14ac:dyDescent="0.25">
      <c r="I59" s="293"/>
    </row>
    <row r="69" spans="4:4" x14ac:dyDescent="0.25">
      <c r="D69" s="201"/>
    </row>
    <row r="70" spans="4:4" x14ac:dyDescent="0.25">
      <c r="D70" s="29"/>
    </row>
    <row r="71" spans="4:4" x14ac:dyDescent="0.25">
      <c r="D71" s="29"/>
    </row>
    <row r="72" spans="4:4" x14ac:dyDescent="0.25">
      <c r="D72" s="29"/>
    </row>
    <row r="73" spans="4:4" x14ac:dyDescent="0.25">
      <c r="D73" s="29"/>
    </row>
    <row r="74" spans="4:4" x14ac:dyDescent="0.25">
      <c r="D74" s="29"/>
    </row>
  </sheetData>
  <mergeCells count="3">
    <mergeCell ref="B18:C18"/>
    <mergeCell ref="B46:G46"/>
    <mergeCell ref="E23:J2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4.9989318521683403E-2"/>
  </sheetPr>
  <dimension ref="B2:H44"/>
  <sheetViews>
    <sheetView zoomScaleNormal="100" workbookViewId="0"/>
  </sheetViews>
  <sheetFormatPr defaultRowHeight="15" x14ac:dyDescent="0.25"/>
  <cols>
    <col min="1" max="1" width="3.7109375" style="27" customWidth="1"/>
    <col min="2" max="2" width="10.140625" style="27" customWidth="1"/>
    <col min="3" max="4" width="9.140625" style="27"/>
    <col min="5" max="5" width="15.28515625" style="27" customWidth="1"/>
    <col min="6" max="16384" width="9.140625" style="27"/>
  </cols>
  <sheetData>
    <row r="2" spans="2:8" ht="18.75" x14ac:dyDescent="0.3">
      <c r="B2" s="72" t="s">
        <v>2059</v>
      </c>
    </row>
    <row r="4" spans="2:8" x14ac:dyDescent="0.25">
      <c r="B4" s="73" t="s">
        <v>19</v>
      </c>
      <c r="F4" s="29">
        <v>1</v>
      </c>
      <c r="G4" s="29">
        <v>2</v>
      </c>
      <c r="H4" s="29">
        <v>3</v>
      </c>
    </row>
    <row r="5" spans="2:8" x14ac:dyDescent="0.25">
      <c r="B5" s="74" t="s">
        <v>2174</v>
      </c>
      <c r="E5" s="370">
        <v>1</v>
      </c>
      <c r="F5" s="22" t="s">
        <v>2057</v>
      </c>
      <c r="G5" s="10"/>
      <c r="H5" s="10"/>
    </row>
    <row r="6" spans="2:8" x14ac:dyDescent="0.25">
      <c r="E6" s="27">
        <v>2</v>
      </c>
      <c r="F6" s="10"/>
      <c r="G6" s="10"/>
      <c r="H6" s="10"/>
    </row>
    <row r="7" spans="2:8" x14ac:dyDescent="0.25">
      <c r="B7" s="503" t="s">
        <v>2062</v>
      </c>
      <c r="C7" s="504"/>
      <c r="D7" s="374"/>
      <c r="E7" s="27">
        <v>3</v>
      </c>
      <c r="F7" s="10"/>
      <c r="G7" s="10"/>
      <c r="H7" s="10"/>
    </row>
    <row r="8" spans="2:8" x14ac:dyDescent="0.25">
      <c r="B8" s="371" t="s">
        <v>2055</v>
      </c>
      <c r="C8" s="136"/>
      <c r="D8" s="119"/>
      <c r="E8" s="27">
        <v>4</v>
      </c>
      <c r="F8" s="10"/>
      <c r="G8" s="10"/>
      <c r="H8" s="10"/>
    </row>
    <row r="9" spans="2:8" x14ac:dyDescent="0.25">
      <c r="B9" s="372" t="s">
        <v>2056</v>
      </c>
      <c r="C9" s="138"/>
      <c r="D9" s="119"/>
      <c r="E9" s="27">
        <v>5</v>
      </c>
      <c r="F9" s="10"/>
      <c r="G9" s="10"/>
      <c r="H9" s="22" t="s">
        <v>2058</v>
      </c>
    </row>
    <row r="10" spans="2:8" x14ac:dyDescent="0.25">
      <c r="C10" s="29"/>
    </row>
    <row r="11" spans="2:8" x14ac:dyDescent="0.25">
      <c r="B11" s="373" t="s">
        <v>2028</v>
      </c>
      <c r="C11" s="172" t="s">
        <v>2060</v>
      </c>
    </row>
    <row r="12" spans="2:8" x14ac:dyDescent="0.25">
      <c r="B12" s="371" t="s">
        <v>2055</v>
      </c>
      <c r="C12" s="136"/>
    </row>
    <row r="13" spans="2:8" x14ac:dyDescent="0.25">
      <c r="B13" s="372" t="s">
        <v>2056</v>
      </c>
      <c r="C13" s="138"/>
    </row>
    <row r="15" spans="2:8" ht="18.75" x14ac:dyDescent="0.3">
      <c r="B15" s="375" t="s">
        <v>2061</v>
      </c>
    </row>
    <row r="17" spans="2:6" x14ac:dyDescent="0.25">
      <c r="B17" s="365" t="s">
        <v>19</v>
      </c>
    </row>
    <row r="18" spans="2:6" x14ac:dyDescent="0.25">
      <c r="B18" s="376" t="s">
        <v>2063</v>
      </c>
    </row>
    <row r="20" spans="2:6" ht="30" x14ac:dyDescent="0.25">
      <c r="B20" s="2" t="s">
        <v>2029</v>
      </c>
      <c r="E20" s="377" t="s">
        <v>2175</v>
      </c>
      <c r="F20" s="378" t="s">
        <v>3</v>
      </c>
    </row>
    <row r="21" spans="2:6" x14ac:dyDescent="0.25">
      <c r="B21" s="27" t="s">
        <v>2031</v>
      </c>
      <c r="E21" s="189"/>
      <c r="F21" s="136"/>
    </row>
    <row r="22" spans="2:6" x14ac:dyDescent="0.25">
      <c r="B22" s="27">
        <v>100</v>
      </c>
      <c r="E22" s="189"/>
      <c r="F22" s="136"/>
    </row>
    <row r="23" spans="2:6" x14ac:dyDescent="0.25">
      <c r="B23" s="27" t="s">
        <v>2032</v>
      </c>
      <c r="E23" s="189"/>
      <c r="F23" s="136"/>
    </row>
    <row r="24" spans="2:6" x14ac:dyDescent="0.25">
      <c r="B24" s="27">
        <v>150</v>
      </c>
      <c r="E24" s="189"/>
      <c r="F24" s="136"/>
    </row>
    <row r="25" spans="2:6" x14ac:dyDescent="0.25">
      <c r="B25" s="27" t="s">
        <v>2030</v>
      </c>
      <c r="E25" s="189"/>
      <c r="F25" s="136"/>
    </row>
    <row r="26" spans="2:6" x14ac:dyDescent="0.25">
      <c r="B26" s="27">
        <v>124</v>
      </c>
      <c r="E26" s="189"/>
      <c r="F26" s="136"/>
    </row>
    <row r="27" spans="2:6" x14ac:dyDescent="0.25">
      <c r="B27" s="27" t="s">
        <v>8</v>
      </c>
      <c r="E27" s="189"/>
      <c r="F27" s="136"/>
    </row>
    <row r="28" spans="2:6" x14ac:dyDescent="0.25">
      <c r="B28" s="27">
        <v>111</v>
      </c>
      <c r="E28" s="189"/>
      <c r="F28" s="136"/>
    </row>
    <row r="29" spans="2:6" x14ac:dyDescent="0.25">
      <c r="B29" s="27" t="s">
        <v>9</v>
      </c>
      <c r="E29" s="189"/>
      <c r="F29" s="136"/>
    </row>
    <row r="30" spans="2:6" x14ac:dyDescent="0.25">
      <c r="B30" s="27">
        <v>132</v>
      </c>
      <c r="E30" s="189"/>
      <c r="F30" s="136"/>
    </row>
    <row r="31" spans="2:6" x14ac:dyDescent="0.25">
      <c r="B31" s="27" t="s">
        <v>10</v>
      </c>
      <c r="E31" s="189"/>
      <c r="F31" s="136"/>
    </row>
    <row r="32" spans="2:6" x14ac:dyDescent="0.25">
      <c r="B32" s="27">
        <v>115</v>
      </c>
      <c r="E32" s="190"/>
      <c r="F32" s="138"/>
    </row>
    <row r="33" spans="2:2" x14ac:dyDescent="0.25">
      <c r="B33" s="27" t="s">
        <v>11</v>
      </c>
    </row>
    <row r="34" spans="2:2" x14ac:dyDescent="0.25">
      <c r="B34" s="27">
        <v>98</v>
      </c>
    </row>
    <row r="35" spans="2:2" x14ac:dyDescent="0.25">
      <c r="B35" s="27" t="s">
        <v>2033</v>
      </c>
    </row>
    <row r="36" spans="2:2" x14ac:dyDescent="0.25">
      <c r="B36" s="27">
        <v>126</v>
      </c>
    </row>
    <row r="37" spans="2:2" x14ac:dyDescent="0.25">
      <c r="B37" s="27" t="s">
        <v>2034</v>
      </c>
    </row>
    <row r="38" spans="2:2" x14ac:dyDescent="0.25">
      <c r="B38" s="27">
        <v>133</v>
      </c>
    </row>
    <row r="39" spans="2:2" x14ac:dyDescent="0.25">
      <c r="B39" s="27" t="s">
        <v>2035</v>
      </c>
    </row>
    <row r="40" spans="2:2" x14ac:dyDescent="0.25">
      <c r="B40" s="27">
        <v>107</v>
      </c>
    </row>
    <row r="41" spans="2:2" x14ac:dyDescent="0.25">
      <c r="B41" s="27" t="s">
        <v>2036</v>
      </c>
    </row>
    <row r="42" spans="2:2" x14ac:dyDescent="0.25">
      <c r="B42" s="27">
        <v>92</v>
      </c>
    </row>
    <row r="43" spans="2:2" x14ac:dyDescent="0.25">
      <c r="B43" s="27" t="s">
        <v>2037</v>
      </c>
    </row>
    <row r="44" spans="2:2" x14ac:dyDescent="0.25">
      <c r="B44" s="27">
        <v>80</v>
      </c>
    </row>
  </sheetData>
  <mergeCells count="1">
    <mergeCell ref="B7:C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499984740745262"/>
  </sheetPr>
  <dimension ref="B2:M89"/>
  <sheetViews>
    <sheetView zoomScaleNormal="100" workbookViewId="0"/>
  </sheetViews>
  <sheetFormatPr defaultRowHeight="15" x14ac:dyDescent="0.25"/>
  <cols>
    <col min="1" max="1" width="3.7109375" style="27" customWidth="1"/>
    <col min="2" max="2" width="17" style="27" customWidth="1"/>
    <col min="3" max="3" width="13.7109375" style="27" customWidth="1"/>
    <col min="4" max="4" width="9.7109375" style="27" customWidth="1"/>
    <col min="5" max="16384" width="9.140625" style="27"/>
  </cols>
  <sheetData>
    <row r="2" spans="2:4" ht="18.75" x14ac:dyDescent="0.3">
      <c r="B2" s="91" t="s">
        <v>2065</v>
      </c>
    </row>
    <row r="4" spans="2:4" x14ac:dyDescent="0.25">
      <c r="B4" s="92" t="s">
        <v>19</v>
      </c>
    </row>
    <row r="5" spans="2:4" x14ac:dyDescent="0.25">
      <c r="B5" s="93" t="s">
        <v>2078</v>
      </c>
    </row>
    <row r="7" spans="2:4" x14ac:dyDescent="0.25">
      <c r="B7" s="354" t="s">
        <v>2043</v>
      </c>
      <c r="C7" s="27">
        <v>456789</v>
      </c>
    </row>
    <row r="9" spans="2:4" x14ac:dyDescent="0.25">
      <c r="B9" s="362" t="s">
        <v>1766</v>
      </c>
      <c r="C9" s="356" t="s">
        <v>55</v>
      </c>
      <c r="D9" s="363" t="s">
        <v>2071</v>
      </c>
    </row>
    <row r="10" spans="2:4" x14ac:dyDescent="0.25">
      <c r="B10" s="29">
        <v>123456</v>
      </c>
      <c r="C10" s="21">
        <v>21.21</v>
      </c>
      <c r="D10" s="27" t="s">
        <v>2072</v>
      </c>
    </row>
    <row r="11" spans="2:4" x14ac:dyDescent="0.25">
      <c r="B11" s="29">
        <v>456789</v>
      </c>
      <c r="C11" s="21">
        <v>55.47</v>
      </c>
      <c r="D11" s="27" t="s">
        <v>2074</v>
      </c>
    </row>
    <row r="12" spans="2:4" x14ac:dyDescent="0.25">
      <c r="B12" s="29">
        <v>123456</v>
      </c>
      <c r="C12" s="21">
        <v>22.51</v>
      </c>
      <c r="D12" s="27" t="s">
        <v>2073</v>
      </c>
    </row>
    <row r="13" spans="2:4" x14ac:dyDescent="0.25">
      <c r="B13" s="29">
        <v>456789</v>
      </c>
      <c r="C13" s="21">
        <v>56.49</v>
      </c>
      <c r="D13" s="27" t="s">
        <v>2073</v>
      </c>
    </row>
    <row r="14" spans="2:4" x14ac:dyDescent="0.25">
      <c r="B14" s="29">
        <v>456789</v>
      </c>
      <c r="C14" s="21">
        <v>62.01</v>
      </c>
      <c r="D14" s="27" t="s">
        <v>2072</v>
      </c>
    </row>
    <row r="17" spans="2:6" x14ac:dyDescent="0.25">
      <c r="B17" s="355" t="s">
        <v>2097</v>
      </c>
      <c r="C17" s="187"/>
    </row>
    <row r="18" spans="2:6" x14ac:dyDescent="0.25">
      <c r="B18" s="2"/>
    </row>
    <row r="19" spans="2:6" x14ac:dyDescent="0.25">
      <c r="B19" s="355" t="s">
        <v>1940</v>
      </c>
      <c r="C19" s="357" t="s">
        <v>2044</v>
      </c>
      <c r="E19" s="382" t="s">
        <v>2076</v>
      </c>
    </row>
    <row r="20" spans="2:6" x14ac:dyDescent="0.25">
      <c r="B20" s="191">
        <v>1</v>
      </c>
      <c r="C20" s="358"/>
      <c r="E20" s="2" t="s">
        <v>2075</v>
      </c>
      <c r="F20" s="28"/>
    </row>
    <row r="21" spans="2:6" x14ac:dyDescent="0.25">
      <c r="B21" s="194">
        <v>2</v>
      </c>
      <c r="C21" s="359"/>
      <c r="E21" s="2" t="s">
        <v>3</v>
      </c>
      <c r="F21" s="28"/>
    </row>
    <row r="22" spans="2:6" x14ac:dyDescent="0.25">
      <c r="B22" s="194">
        <v>3</v>
      </c>
      <c r="C22" s="359"/>
    </row>
    <row r="23" spans="2:6" x14ac:dyDescent="0.25">
      <c r="B23" s="194">
        <v>4</v>
      </c>
      <c r="C23" s="359"/>
      <c r="E23" s="361" t="s">
        <v>2077</v>
      </c>
    </row>
    <row r="24" spans="2:6" x14ac:dyDescent="0.25">
      <c r="B24" s="194">
        <v>5</v>
      </c>
      <c r="C24" s="359"/>
      <c r="E24" s="29">
        <v>100</v>
      </c>
    </row>
    <row r="25" spans="2:6" x14ac:dyDescent="0.25">
      <c r="B25" s="194">
        <v>6</v>
      </c>
      <c r="C25" s="359"/>
      <c r="E25" s="29">
        <v>150</v>
      </c>
    </row>
    <row r="26" spans="2:6" x14ac:dyDescent="0.25">
      <c r="B26" s="194">
        <v>7</v>
      </c>
      <c r="C26" s="359"/>
      <c r="E26" s="29">
        <v>200</v>
      </c>
    </row>
    <row r="27" spans="2:6" x14ac:dyDescent="0.25">
      <c r="B27" s="194">
        <v>8</v>
      </c>
      <c r="C27" s="359"/>
      <c r="E27" s="29">
        <v>250</v>
      </c>
    </row>
    <row r="28" spans="2:6" x14ac:dyDescent="0.25">
      <c r="B28" s="194">
        <v>9</v>
      </c>
      <c r="C28" s="359"/>
    </row>
    <row r="29" spans="2:6" x14ac:dyDescent="0.25">
      <c r="B29" s="197">
        <v>10</v>
      </c>
      <c r="C29" s="360"/>
    </row>
    <row r="32" spans="2:6" ht="18.75" x14ac:dyDescent="0.3">
      <c r="B32" s="82" t="s">
        <v>2099</v>
      </c>
    </row>
    <row r="34" spans="2:13" x14ac:dyDescent="0.25">
      <c r="B34" s="71" t="s">
        <v>19</v>
      </c>
    </row>
    <row r="35" spans="2:13" ht="15" customHeight="1" x14ac:dyDescent="0.25">
      <c r="B35" s="505" t="s">
        <v>2096</v>
      </c>
      <c r="C35" s="505"/>
      <c r="D35" s="505"/>
      <c r="E35" s="505"/>
      <c r="F35" s="505"/>
      <c r="G35" s="505"/>
      <c r="H35" s="505"/>
      <c r="I35" s="505"/>
      <c r="J35" s="505"/>
      <c r="K35" s="505"/>
      <c r="L35" s="505"/>
    </row>
    <row r="36" spans="2:13" x14ac:dyDescent="0.25">
      <c r="B36" s="505"/>
      <c r="C36" s="505"/>
      <c r="D36" s="505"/>
      <c r="E36" s="505"/>
      <c r="F36" s="505"/>
      <c r="G36" s="505"/>
      <c r="H36" s="505"/>
      <c r="I36" s="505"/>
      <c r="J36" s="505"/>
      <c r="K36" s="505"/>
      <c r="L36" s="505"/>
    </row>
    <row r="37" spans="2:13" ht="6.75" customHeight="1" x14ac:dyDescent="0.25"/>
    <row r="38" spans="2:13" ht="15" customHeight="1" x14ac:dyDescent="0.25">
      <c r="B38" s="507" t="s">
        <v>2088</v>
      </c>
      <c r="C38" s="507"/>
      <c r="D38" s="506" t="s">
        <v>2080</v>
      </c>
      <c r="E38" s="506"/>
      <c r="F38" s="506"/>
      <c r="G38" s="506"/>
      <c r="H38" s="506"/>
      <c r="I38" s="506"/>
      <c r="J38" s="506"/>
      <c r="K38" s="506"/>
      <c r="L38" s="506"/>
      <c r="M38" s="506"/>
    </row>
    <row r="39" spans="2:13" x14ac:dyDescent="0.25">
      <c r="B39" s="507"/>
      <c r="C39" s="507"/>
      <c r="D39" s="386" t="s">
        <v>2100</v>
      </c>
      <c r="E39" s="386" t="s">
        <v>2101</v>
      </c>
      <c r="F39" s="386" t="s">
        <v>2102</v>
      </c>
      <c r="G39" s="386" t="s">
        <v>2103</v>
      </c>
      <c r="H39" s="386" t="s">
        <v>2104</v>
      </c>
      <c r="I39" s="386" t="s">
        <v>2105</v>
      </c>
      <c r="J39" s="386" t="s">
        <v>2106</v>
      </c>
      <c r="K39" s="386" t="s">
        <v>2107</v>
      </c>
      <c r="L39" s="386" t="s">
        <v>2108</v>
      </c>
      <c r="M39" s="386" t="s">
        <v>2109</v>
      </c>
    </row>
    <row r="40" spans="2:13" x14ac:dyDescent="0.25">
      <c r="B40" s="507"/>
      <c r="C40" s="507"/>
      <c r="D40" s="387">
        <v>42401</v>
      </c>
      <c r="E40" s="387">
        <v>42401</v>
      </c>
      <c r="F40" s="387">
        <v>42436</v>
      </c>
      <c r="G40" s="387">
        <v>42436</v>
      </c>
      <c r="H40" s="387">
        <v>42464</v>
      </c>
      <c r="I40" s="387">
        <v>42464</v>
      </c>
      <c r="J40" s="387">
        <v>42492</v>
      </c>
      <c r="K40" s="387">
        <v>42492</v>
      </c>
      <c r="L40" s="387">
        <v>42527</v>
      </c>
      <c r="M40" s="387">
        <v>42527</v>
      </c>
    </row>
    <row r="41" spans="2:13" x14ac:dyDescent="0.25">
      <c r="B41" s="388" t="s">
        <v>2079</v>
      </c>
      <c r="C41" s="388" t="s">
        <v>2092</v>
      </c>
      <c r="D41" s="387" t="s">
        <v>2089</v>
      </c>
      <c r="E41" s="387" t="s">
        <v>2090</v>
      </c>
      <c r="F41" s="387" t="s">
        <v>2089</v>
      </c>
      <c r="G41" s="387" t="s">
        <v>2090</v>
      </c>
      <c r="H41" s="387" t="s">
        <v>2089</v>
      </c>
      <c r="I41" s="387" t="s">
        <v>2090</v>
      </c>
      <c r="J41" s="387" t="s">
        <v>2089</v>
      </c>
      <c r="K41" s="387" t="s">
        <v>2090</v>
      </c>
      <c r="L41" s="387" t="s">
        <v>2089</v>
      </c>
      <c r="M41" s="387" t="s">
        <v>2090</v>
      </c>
    </row>
    <row r="42" spans="2:13" x14ac:dyDescent="0.25">
      <c r="B42" s="385" t="s">
        <v>2086</v>
      </c>
      <c r="C42" s="384">
        <v>10</v>
      </c>
      <c r="D42" s="22">
        <v>2</v>
      </c>
      <c r="E42" s="22">
        <v>7</v>
      </c>
      <c r="F42" s="22">
        <v>0</v>
      </c>
      <c r="G42" s="22">
        <v>10</v>
      </c>
      <c r="H42" s="22">
        <v>3</v>
      </c>
      <c r="I42" s="22">
        <v>6</v>
      </c>
      <c r="J42" s="22">
        <v>10</v>
      </c>
      <c r="K42" s="22">
        <v>2</v>
      </c>
      <c r="L42" s="22">
        <v>1</v>
      </c>
      <c r="M42" s="22">
        <v>7</v>
      </c>
    </row>
    <row r="43" spans="2:13" x14ac:dyDescent="0.25">
      <c r="B43" s="385" t="s">
        <v>2085</v>
      </c>
      <c r="C43" s="384">
        <v>15</v>
      </c>
      <c r="D43" s="22">
        <v>15</v>
      </c>
      <c r="E43" s="22">
        <v>5</v>
      </c>
      <c r="F43" s="22">
        <v>13</v>
      </c>
      <c r="G43" s="22">
        <v>15</v>
      </c>
      <c r="H43" s="22">
        <v>12</v>
      </c>
      <c r="I43" s="22">
        <v>15</v>
      </c>
      <c r="J43" s="22">
        <v>8</v>
      </c>
      <c r="K43" s="22">
        <v>14</v>
      </c>
      <c r="L43" s="22">
        <v>6</v>
      </c>
      <c r="M43" s="22">
        <v>15</v>
      </c>
    </row>
    <row r="44" spans="2:13" x14ac:dyDescent="0.25">
      <c r="B44" s="385" t="s">
        <v>2084</v>
      </c>
      <c r="C44" s="384">
        <v>30</v>
      </c>
      <c r="D44" s="22">
        <v>30</v>
      </c>
      <c r="E44" s="22">
        <v>18</v>
      </c>
      <c r="F44" s="22">
        <v>0</v>
      </c>
      <c r="G44" s="22">
        <v>30</v>
      </c>
      <c r="H44" s="22">
        <v>30</v>
      </c>
      <c r="I44" s="22">
        <v>7</v>
      </c>
      <c r="J44" s="22">
        <v>7</v>
      </c>
      <c r="K44" s="22">
        <v>26</v>
      </c>
      <c r="L44" s="22">
        <v>12</v>
      </c>
      <c r="M44" s="22">
        <v>25</v>
      </c>
    </row>
    <row r="45" spans="2:13" x14ac:dyDescent="0.25">
      <c r="B45" s="385" t="s">
        <v>2083</v>
      </c>
      <c r="C45" s="384">
        <v>25</v>
      </c>
      <c r="D45" s="22">
        <v>4</v>
      </c>
      <c r="E45" s="22">
        <v>9</v>
      </c>
      <c r="F45" s="22">
        <v>25</v>
      </c>
      <c r="G45" s="22">
        <v>1</v>
      </c>
      <c r="H45" s="22">
        <v>6</v>
      </c>
      <c r="I45" s="22">
        <v>22</v>
      </c>
      <c r="J45" s="22">
        <v>18</v>
      </c>
      <c r="K45" s="22">
        <v>25</v>
      </c>
      <c r="L45" s="22">
        <v>11</v>
      </c>
      <c r="M45" s="22">
        <v>17</v>
      </c>
    </row>
    <row r="46" spans="2:13" x14ac:dyDescent="0.25">
      <c r="B46" s="385" t="s">
        <v>2081</v>
      </c>
      <c r="C46" s="384">
        <v>10</v>
      </c>
      <c r="D46" s="22">
        <v>10</v>
      </c>
      <c r="E46" s="22">
        <v>6</v>
      </c>
      <c r="F46" s="22">
        <v>10</v>
      </c>
      <c r="G46" s="22">
        <v>3</v>
      </c>
      <c r="H46" s="22">
        <v>0</v>
      </c>
      <c r="I46" s="22">
        <v>1</v>
      </c>
      <c r="J46" s="22">
        <v>6</v>
      </c>
      <c r="K46" s="22">
        <v>10</v>
      </c>
      <c r="L46" s="22">
        <v>6</v>
      </c>
      <c r="M46" s="22">
        <v>10</v>
      </c>
    </row>
    <row r="47" spans="2:13" x14ac:dyDescent="0.25">
      <c r="B47" s="385" t="s">
        <v>2082</v>
      </c>
      <c r="C47" s="384">
        <v>10</v>
      </c>
      <c r="D47" s="22">
        <v>0</v>
      </c>
      <c r="E47" s="22">
        <v>1</v>
      </c>
      <c r="F47" s="22">
        <v>3</v>
      </c>
      <c r="G47" s="22">
        <v>10</v>
      </c>
      <c r="H47" s="22">
        <v>10</v>
      </c>
      <c r="I47" s="22">
        <v>10</v>
      </c>
      <c r="J47" s="22">
        <v>3</v>
      </c>
      <c r="K47" s="22">
        <v>10</v>
      </c>
      <c r="L47" s="22">
        <v>3</v>
      </c>
      <c r="M47" s="22">
        <v>4</v>
      </c>
    </row>
    <row r="48" spans="2:13" x14ac:dyDescent="0.25">
      <c r="B48" s="385" t="s">
        <v>2087</v>
      </c>
      <c r="C48" s="384">
        <v>20</v>
      </c>
      <c r="D48" s="22">
        <v>10</v>
      </c>
      <c r="E48" s="22">
        <v>20</v>
      </c>
      <c r="F48" s="22">
        <v>1</v>
      </c>
      <c r="G48" s="22">
        <v>20</v>
      </c>
      <c r="H48" s="22">
        <v>10</v>
      </c>
      <c r="I48" s="22">
        <v>20</v>
      </c>
      <c r="J48" s="22">
        <v>0</v>
      </c>
      <c r="K48" s="22">
        <v>17</v>
      </c>
      <c r="L48" s="22">
        <v>20</v>
      </c>
      <c r="M48" s="22">
        <v>17</v>
      </c>
    </row>
    <row r="49" spans="2:4" ht="9" customHeight="1" x14ac:dyDescent="0.25"/>
    <row r="50" spans="2:4" ht="30" x14ac:dyDescent="0.25">
      <c r="B50" s="389" t="s">
        <v>2094</v>
      </c>
      <c r="D50" s="389" t="s">
        <v>2095</v>
      </c>
    </row>
    <row r="51" spans="2:4" x14ac:dyDescent="0.25">
      <c r="D51" s="29"/>
    </row>
    <row r="52" spans="2:4" ht="7.5" customHeight="1" x14ac:dyDescent="0.25">
      <c r="B52" s="2"/>
    </row>
    <row r="53" spans="2:4" x14ac:dyDescent="0.25">
      <c r="B53" s="144" t="s">
        <v>1940</v>
      </c>
      <c r="C53" s="144" t="s">
        <v>2093</v>
      </c>
      <c r="D53" s="144" t="s">
        <v>2091</v>
      </c>
    </row>
    <row r="54" spans="2:4" x14ac:dyDescent="0.25">
      <c r="B54" s="10">
        <v>1</v>
      </c>
      <c r="C54" s="10"/>
      <c r="D54" s="22"/>
    </row>
    <row r="55" spans="2:4" x14ac:dyDescent="0.25">
      <c r="B55" s="10">
        <v>2</v>
      </c>
      <c r="C55" s="10"/>
      <c r="D55" s="22"/>
    </row>
    <row r="56" spans="2:4" x14ac:dyDescent="0.25">
      <c r="B56" s="10">
        <v>3</v>
      </c>
      <c r="C56" s="10"/>
      <c r="D56" s="22"/>
    </row>
    <row r="57" spans="2:4" x14ac:dyDescent="0.25">
      <c r="B57" s="10">
        <v>4</v>
      </c>
      <c r="C57" s="10"/>
      <c r="D57" s="22"/>
    </row>
    <row r="58" spans="2:4" x14ac:dyDescent="0.25">
      <c r="B58" s="10">
        <v>5</v>
      </c>
      <c r="C58" s="10"/>
      <c r="D58" s="22"/>
    </row>
    <row r="59" spans="2:4" x14ac:dyDescent="0.25">
      <c r="B59" s="10">
        <v>6</v>
      </c>
      <c r="C59" s="10"/>
      <c r="D59" s="22"/>
    </row>
    <row r="60" spans="2:4" x14ac:dyDescent="0.25">
      <c r="B60" s="10">
        <v>7</v>
      </c>
      <c r="C60" s="10"/>
      <c r="D60" s="22"/>
    </row>
    <row r="61" spans="2:4" x14ac:dyDescent="0.25">
      <c r="B61" s="10">
        <v>8</v>
      </c>
      <c r="C61" s="10"/>
      <c r="D61" s="22"/>
    </row>
    <row r="62" spans="2:4" x14ac:dyDescent="0.25">
      <c r="B62" s="10">
        <v>9</v>
      </c>
      <c r="C62" s="10"/>
      <c r="D62" s="22"/>
    </row>
    <row r="63" spans="2:4" x14ac:dyDescent="0.25">
      <c r="B63" s="10">
        <v>10</v>
      </c>
      <c r="C63" s="10"/>
      <c r="D63" s="22"/>
    </row>
    <row r="65" spans="2:5" ht="18.75" x14ac:dyDescent="0.3">
      <c r="B65" s="375" t="s">
        <v>2066</v>
      </c>
    </row>
    <row r="67" spans="2:5" x14ac:dyDescent="0.25">
      <c r="B67" s="365" t="s">
        <v>19</v>
      </c>
    </row>
    <row r="68" spans="2:5" x14ac:dyDescent="0.25">
      <c r="B68" s="376" t="s">
        <v>2098</v>
      </c>
    </row>
    <row r="70" spans="2:5" ht="19.5" customHeight="1" x14ac:dyDescent="0.25">
      <c r="B70" s="391" t="s">
        <v>56</v>
      </c>
      <c r="C70" s="172"/>
    </row>
    <row r="71" spans="2:5" ht="19.5" customHeight="1" x14ac:dyDescent="0.25">
      <c r="B71" s="392" t="s">
        <v>2069</v>
      </c>
      <c r="C71" s="138"/>
    </row>
    <row r="73" spans="2:5" x14ac:dyDescent="0.25">
      <c r="B73" s="390" t="s">
        <v>1766</v>
      </c>
      <c r="C73" s="390" t="s">
        <v>55</v>
      </c>
      <c r="D73" s="390" t="s">
        <v>56</v>
      </c>
      <c r="E73" s="390" t="s">
        <v>59</v>
      </c>
    </row>
    <row r="74" spans="2:5" x14ac:dyDescent="0.25">
      <c r="B74" s="29">
        <v>123456</v>
      </c>
      <c r="C74" s="21">
        <v>21.21</v>
      </c>
      <c r="D74" s="29" t="s">
        <v>2067</v>
      </c>
      <c r="E74" s="29">
        <v>3</v>
      </c>
    </row>
    <row r="75" spans="2:5" x14ac:dyDescent="0.25">
      <c r="B75" s="29">
        <v>456789</v>
      </c>
      <c r="C75" s="21">
        <v>55.47</v>
      </c>
      <c r="D75" s="29" t="s">
        <v>2068</v>
      </c>
      <c r="E75" s="29">
        <v>3</v>
      </c>
    </row>
    <row r="76" spans="2:5" x14ac:dyDescent="0.25">
      <c r="B76" s="29">
        <v>987654</v>
      </c>
      <c r="C76" s="21">
        <v>1</v>
      </c>
      <c r="D76" s="29" t="s">
        <v>2067</v>
      </c>
      <c r="E76" s="29">
        <v>1</v>
      </c>
    </row>
    <row r="77" spans="2:5" x14ac:dyDescent="0.25">
      <c r="B77" s="29">
        <v>654321</v>
      </c>
      <c r="C77" s="21">
        <v>22.51</v>
      </c>
      <c r="D77" s="29" t="s">
        <v>2067</v>
      </c>
      <c r="E77" s="29">
        <v>1</v>
      </c>
    </row>
    <row r="78" spans="2:5" x14ac:dyDescent="0.25">
      <c r="B78" s="29">
        <v>147852</v>
      </c>
      <c r="C78" s="21">
        <v>56.49</v>
      </c>
      <c r="D78" s="29" t="s">
        <v>2068</v>
      </c>
      <c r="E78" s="29">
        <v>3</v>
      </c>
    </row>
    <row r="79" spans="2:5" x14ac:dyDescent="0.25">
      <c r="B79" s="29">
        <v>258963</v>
      </c>
      <c r="C79" s="21">
        <v>62.01</v>
      </c>
      <c r="D79" s="29" t="s">
        <v>2067</v>
      </c>
      <c r="E79" s="29">
        <v>6</v>
      </c>
    </row>
    <row r="81" spans="2:4" x14ac:dyDescent="0.25">
      <c r="B81" s="393" t="s">
        <v>2110</v>
      </c>
      <c r="C81" s="394"/>
    </row>
    <row r="83" spans="2:4" x14ac:dyDescent="0.25">
      <c r="B83" s="390" t="s">
        <v>2070</v>
      </c>
      <c r="C83" s="390" t="s">
        <v>1766</v>
      </c>
      <c r="D83" s="390" t="s">
        <v>55</v>
      </c>
    </row>
    <row r="84" spans="2:4" x14ac:dyDescent="0.25">
      <c r="B84" s="192">
        <v>1</v>
      </c>
      <c r="C84" s="192"/>
      <c r="D84" s="192"/>
    </row>
    <row r="85" spans="2:4" x14ac:dyDescent="0.25">
      <c r="B85" s="195">
        <v>2</v>
      </c>
      <c r="C85" s="195"/>
      <c r="D85" s="195"/>
    </row>
    <row r="86" spans="2:4" x14ac:dyDescent="0.25">
      <c r="B86" s="195">
        <v>3</v>
      </c>
      <c r="C86" s="195" t="str">
        <f t="array" ref="C86">IF($B86&gt;$C$81,"",INDEX($B$74:$B$79,SMALL(IF((($D$74:$D$79=$C$70)*($C$74:$C$79&lt;=$C$71))=1,ROW($C$74:$C$79)-ROW($C$74)+1),$B86)))</f>
        <v/>
      </c>
      <c r="D86" s="195" t="str">
        <f t="array" ref="D86">IF($B86&gt;$C$81,"",INDEX($C$74:$C$79,SMALL(IF((($D$74:$D$79=$C$70)*($C$74:$C$79&lt;=$C$71))=1,ROW($C$74:$C$79)-ROW($C$74)+1),$B86)))</f>
        <v/>
      </c>
    </row>
    <row r="87" spans="2:4" x14ac:dyDescent="0.25">
      <c r="B87" s="195">
        <v>4</v>
      </c>
      <c r="C87" s="195" t="str">
        <f t="array" ref="C87">IF($B87&gt;$C$81,"",INDEX($B$74:$B$79,SMALL(IF((($D$74:$D$79=$C$70)*($C$74:$C$79&lt;=$C$71))=1,ROW($C$74:$C$79)-ROW($C$74)+1),$B87)))</f>
        <v/>
      </c>
      <c r="D87" s="195" t="str">
        <f t="array" ref="D87">IF($B87&gt;$C$81,"",INDEX($C$74:$C$79,SMALL(IF((($D$74:$D$79=$C$70)*($C$74:$C$79&lt;=$C$71))=1,ROW($C$74:$C$79)-ROW($C$74)+1),$B87)))</f>
        <v/>
      </c>
    </row>
    <row r="88" spans="2:4" x14ac:dyDescent="0.25">
      <c r="B88" s="195">
        <v>5</v>
      </c>
      <c r="C88" s="195" t="str">
        <f t="array" ref="C88">IF($B88&gt;$C$81,"",INDEX($B$74:$B$79,SMALL(IF((($D$74:$D$79=$C$70)*($C$74:$C$79&lt;=$C$71))=1,ROW($C$74:$C$79)-ROW($C$74)+1),$B88)))</f>
        <v/>
      </c>
      <c r="D88" s="195" t="str">
        <f t="array" ref="D88">IF($B88&gt;$C$81,"",INDEX($C$74:$C$79,SMALL(IF((($D$74:$D$79=$C$70)*($C$74:$C$79&lt;=$C$71))=1,ROW($C$74:$C$79)-ROW($C$74)+1),$B88)))</f>
        <v/>
      </c>
    </row>
    <row r="89" spans="2:4" x14ac:dyDescent="0.25">
      <c r="B89" s="195">
        <v>6</v>
      </c>
      <c r="C89" s="195" t="str">
        <f t="array" ref="C89">IF($B89&gt;$C$81,"",INDEX($B$74:$B$79,SMALL(IF((($D$74:$D$79=$C$70)*($C$74:$C$79&lt;=$C$71))=1,ROW($C$74:$C$79)-ROW($C$74)+1),$B89)))</f>
        <v/>
      </c>
      <c r="D89" s="195" t="str">
        <f t="array" ref="D89">IF($B89&gt;$C$81,"",INDEX($C$74:$C$79,SMALL(IF((($D$74:$D$79=$C$70)*($C$74:$C$79&lt;=$C$71))=1,ROW($C$74:$C$79)-ROW($C$74)+1),$B89)))</f>
        <v/>
      </c>
    </row>
  </sheetData>
  <sortState ref="B39:B45">
    <sortCondition ref="B39"/>
  </sortState>
  <mergeCells count="3">
    <mergeCell ref="B35:L36"/>
    <mergeCell ref="D38:M38"/>
    <mergeCell ref="B38:C4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B2:E36"/>
  <sheetViews>
    <sheetView zoomScaleNormal="100" workbookViewId="0"/>
  </sheetViews>
  <sheetFormatPr defaultRowHeight="15" x14ac:dyDescent="0.25"/>
  <cols>
    <col min="1" max="1" width="3.7109375" style="27" customWidth="1"/>
    <col min="2" max="2" width="14.28515625" style="27" customWidth="1"/>
    <col min="3" max="3" width="19.28515625" style="27" bestFit="1" customWidth="1"/>
    <col min="4" max="4" width="12.5703125" style="27" bestFit="1" customWidth="1"/>
    <col min="5" max="16384" width="9.140625" style="27"/>
  </cols>
  <sheetData>
    <row r="2" spans="2:4" ht="18.75" x14ac:dyDescent="0.3">
      <c r="B2" s="375" t="s">
        <v>2111</v>
      </c>
    </row>
    <row r="4" spans="2:4" x14ac:dyDescent="0.25">
      <c r="B4" s="365" t="s">
        <v>19</v>
      </c>
    </row>
    <row r="5" spans="2:4" x14ac:dyDescent="0.25">
      <c r="B5" s="376" t="s">
        <v>2130</v>
      </c>
    </row>
    <row r="7" spans="2:4" x14ac:dyDescent="0.25">
      <c r="B7" s="380" t="s">
        <v>2112</v>
      </c>
      <c r="C7" s="187"/>
    </row>
    <row r="8" spans="2:4" x14ac:dyDescent="0.25">
      <c r="B8" s="397" t="s">
        <v>2113</v>
      </c>
      <c r="C8" s="172">
        <v>100</v>
      </c>
    </row>
    <row r="9" spans="2:4" x14ac:dyDescent="0.25">
      <c r="B9" s="398" t="s">
        <v>2114</v>
      </c>
      <c r="C9" s="136">
        <v>100</v>
      </c>
    </row>
    <row r="10" spans="2:4" x14ac:dyDescent="0.25">
      <c r="B10" s="398" t="s">
        <v>2115</v>
      </c>
      <c r="C10" s="136">
        <v>4</v>
      </c>
      <c r="D10" s="330" t="s">
        <v>2118</v>
      </c>
    </row>
    <row r="11" spans="2:4" x14ac:dyDescent="0.25">
      <c r="B11" s="398" t="s">
        <v>2116</v>
      </c>
      <c r="C11" s="136">
        <v>1</v>
      </c>
      <c r="D11" s="330" t="s">
        <v>2119</v>
      </c>
    </row>
    <row r="12" spans="2:4" x14ac:dyDescent="0.25">
      <c r="B12" s="399" t="s">
        <v>2117</v>
      </c>
      <c r="C12" s="138" t="s">
        <v>2121</v>
      </c>
      <c r="D12" s="330" t="s">
        <v>2120</v>
      </c>
    </row>
    <row r="14" spans="2:4" ht="18.75" x14ac:dyDescent="0.3">
      <c r="B14" s="83" t="s">
        <v>2122</v>
      </c>
    </row>
    <row r="16" spans="2:4" x14ac:dyDescent="0.25">
      <c r="B16" s="69" t="s">
        <v>19</v>
      </c>
    </row>
    <row r="17" spans="2:5" x14ac:dyDescent="0.25">
      <c r="B17" s="84" t="s">
        <v>2123</v>
      </c>
    </row>
    <row r="19" spans="2:5" x14ac:dyDescent="0.25">
      <c r="B19" s="339" t="s">
        <v>2124</v>
      </c>
      <c r="C19" s="187"/>
    </row>
    <row r="21" spans="2:5" x14ac:dyDescent="0.25">
      <c r="B21" s="401" t="s">
        <v>2041</v>
      </c>
      <c r="E21" s="400"/>
    </row>
    <row r="22" spans="2:5" x14ac:dyDescent="0.25">
      <c r="B22" s="292" t="s">
        <v>2038</v>
      </c>
      <c r="E22" s="400"/>
    </row>
    <row r="23" spans="2:5" x14ac:dyDescent="0.25">
      <c r="B23" s="292" t="s">
        <v>2039</v>
      </c>
      <c r="E23" s="400"/>
    </row>
    <row r="24" spans="2:5" x14ac:dyDescent="0.25">
      <c r="B24" s="292" t="s">
        <v>2040</v>
      </c>
      <c r="E24" s="400"/>
    </row>
    <row r="25" spans="2:5" x14ac:dyDescent="0.25">
      <c r="B25" s="292" t="s">
        <v>2187</v>
      </c>
      <c r="E25" s="400"/>
    </row>
    <row r="26" spans="2:5" x14ac:dyDescent="0.25">
      <c r="B26" s="293" t="s">
        <v>2188</v>
      </c>
    </row>
    <row r="28" spans="2:5" ht="18.75" x14ac:dyDescent="0.3">
      <c r="B28" s="72" t="s">
        <v>2131</v>
      </c>
    </row>
    <row r="30" spans="2:5" x14ac:dyDescent="0.25">
      <c r="B30" s="73" t="s">
        <v>19</v>
      </c>
    </row>
    <row r="31" spans="2:5" x14ac:dyDescent="0.25">
      <c r="B31" s="74" t="s">
        <v>2129</v>
      </c>
    </row>
    <row r="33" spans="2:3" x14ac:dyDescent="0.25">
      <c r="B33" s="79" t="s">
        <v>2128</v>
      </c>
      <c r="C33" s="81" t="s">
        <v>3</v>
      </c>
    </row>
    <row r="34" spans="2:3" x14ac:dyDescent="0.25">
      <c r="B34" s="174"/>
      <c r="C34" s="395"/>
    </row>
    <row r="35" spans="2:3" x14ac:dyDescent="0.25">
      <c r="B35" s="174"/>
      <c r="C35" s="395"/>
    </row>
    <row r="36" spans="2:3" x14ac:dyDescent="0.25">
      <c r="B36" s="176"/>
      <c r="C36" s="396"/>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3"/>
  <sheetViews>
    <sheetView zoomScaleNormal="100" workbookViewId="0">
      <selection activeCell="A3" sqref="A3"/>
    </sheetView>
  </sheetViews>
  <sheetFormatPr defaultRowHeight="15" x14ac:dyDescent="0.25"/>
  <cols>
    <col min="1" max="1" width="14.7109375" style="27" bestFit="1" customWidth="1"/>
    <col min="2" max="2" width="12.5703125" style="27" bestFit="1" customWidth="1"/>
    <col min="3" max="16384" width="9.140625" style="27"/>
  </cols>
  <sheetData>
    <row r="1" spans="1:2" ht="18.75" x14ac:dyDescent="0.3">
      <c r="A1" s="375" t="s">
        <v>2125</v>
      </c>
    </row>
    <row r="2" spans="1:2" ht="18.75" x14ac:dyDescent="0.3">
      <c r="A2" s="375"/>
    </row>
    <row r="3" spans="1:2" x14ac:dyDescent="0.25">
      <c r="A3" s="27" t="s">
        <v>2006</v>
      </c>
      <c r="B3" s="17">
        <v>105421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3"/>
  <sheetViews>
    <sheetView zoomScaleNormal="100" workbookViewId="0">
      <selection activeCell="A3" sqref="A3"/>
    </sheetView>
  </sheetViews>
  <sheetFormatPr defaultRowHeight="15" x14ac:dyDescent="0.25"/>
  <cols>
    <col min="1" max="1" width="14.7109375" style="27" bestFit="1" customWidth="1"/>
    <col min="2" max="2" width="12.5703125" style="27" bestFit="1" customWidth="1"/>
    <col min="3" max="16384" width="9.140625" style="27"/>
  </cols>
  <sheetData>
    <row r="1" spans="1:2" ht="18.75" x14ac:dyDescent="0.3">
      <c r="A1" s="375" t="s">
        <v>2126</v>
      </c>
    </row>
    <row r="3" spans="1:2" x14ac:dyDescent="0.25">
      <c r="A3" s="27" t="s">
        <v>2006</v>
      </c>
      <c r="B3" s="17">
        <v>98123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3"/>
  <sheetViews>
    <sheetView zoomScaleNormal="100" workbookViewId="0"/>
  </sheetViews>
  <sheetFormatPr defaultRowHeight="15" x14ac:dyDescent="0.25"/>
  <cols>
    <col min="1" max="1" width="14.7109375" style="27" bestFit="1" customWidth="1"/>
    <col min="2" max="2" width="12.5703125" style="27" bestFit="1" customWidth="1"/>
    <col min="3" max="16384" width="9.140625" style="27"/>
  </cols>
  <sheetData>
    <row r="1" spans="1:2" ht="18.75" x14ac:dyDescent="0.3">
      <c r="A1" s="375" t="s">
        <v>2127</v>
      </c>
    </row>
    <row r="3" spans="1:2" x14ac:dyDescent="0.25">
      <c r="A3" s="27" t="s">
        <v>2006</v>
      </c>
      <c r="B3" s="17">
        <v>127450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B2:P36"/>
  <sheetViews>
    <sheetView zoomScaleNormal="100" workbookViewId="0"/>
  </sheetViews>
  <sheetFormatPr defaultRowHeight="15" x14ac:dyDescent="0.25"/>
  <cols>
    <col min="1" max="1" width="3.7109375" style="27" customWidth="1"/>
    <col min="2" max="2" width="13.140625" style="27" customWidth="1"/>
    <col min="3" max="16384" width="9.140625" style="27"/>
  </cols>
  <sheetData>
    <row r="2" spans="2:16" ht="18.75" x14ac:dyDescent="0.3">
      <c r="B2" s="72" t="s">
        <v>2132</v>
      </c>
    </row>
    <row r="4" spans="2:16" x14ac:dyDescent="0.25">
      <c r="B4" s="73" t="s">
        <v>19</v>
      </c>
    </row>
    <row r="5" spans="2:16" x14ac:dyDescent="0.25">
      <c r="B5" s="74" t="s">
        <v>2176</v>
      </c>
    </row>
    <row r="8" spans="2:16" x14ac:dyDescent="0.25">
      <c r="B8" s="405" t="s">
        <v>1858</v>
      </c>
      <c r="D8" s="404"/>
      <c r="E8" s="394"/>
      <c r="F8" s="394"/>
      <c r="G8" s="394"/>
      <c r="H8" s="394"/>
      <c r="I8" s="394"/>
      <c r="J8" s="394"/>
      <c r="K8" s="394"/>
      <c r="L8" s="394"/>
      <c r="M8" s="394"/>
      <c r="N8" s="394"/>
      <c r="O8" s="394"/>
      <c r="P8" s="187"/>
    </row>
    <row r="9" spans="2:16" x14ac:dyDescent="0.25">
      <c r="B9" s="402">
        <v>999</v>
      </c>
    </row>
    <row r="10" spans="2:16" x14ac:dyDescent="0.25">
      <c r="B10" s="402">
        <v>626</v>
      </c>
      <c r="D10" s="201"/>
      <c r="E10" s="135"/>
      <c r="F10" s="135"/>
      <c r="G10" s="135"/>
      <c r="H10" s="135"/>
      <c r="I10" s="135"/>
      <c r="J10" s="135"/>
      <c r="K10" s="135"/>
      <c r="L10" s="135"/>
      <c r="M10" s="135"/>
      <c r="N10" s="135"/>
      <c r="O10" s="135"/>
      <c r="P10" s="135"/>
    </row>
    <row r="11" spans="2:16" x14ac:dyDescent="0.25">
      <c r="B11" s="402">
        <v>398</v>
      </c>
    </row>
    <row r="12" spans="2:16" x14ac:dyDescent="0.25">
      <c r="B12" s="402">
        <v>946</v>
      </c>
    </row>
    <row r="13" spans="2:16" x14ac:dyDescent="0.25">
      <c r="B13" s="402">
        <v>696</v>
      </c>
    </row>
    <row r="14" spans="2:16" x14ac:dyDescent="0.25">
      <c r="B14" s="402">
        <v>861</v>
      </c>
    </row>
    <row r="15" spans="2:16" x14ac:dyDescent="0.25">
      <c r="B15" s="402">
        <v>444</v>
      </c>
    </row>
    <row r="16" spans="2:16" x14ac:dyDescent="0.25">
      <c r="B16" s="402">
        <v>287</v>
      </c>
    </row>
    <row r="17" spans="2:9" x14ac:dyDescent="0.25">
      <c r="B17" s="402">
        <v>651</v>
      </c>
    </row>
    <row r="18" spans="2:9" x14ac:dyDescent="0.25">
      <c r="B18" s="402">
        <v>430</v>
      </c>
    </row>
    <row r="19" spans="2:9" x14ac:dyDescent="0.25">
      <c r="B19" s="402">
        <v>764</v>
      </c>
    </row>
    <row r="20" spans="2:9" x14ac:dyDescent="0.25">
      <c r="B20" s="403">
        <v>516</v>
      </c>
    </row>
    <row r="22" spans="2:9" ht="18.75" x14ac:dyDescent="0.3">
      <c r="B22" s="375" t="s">
        <v>2133</v>
      </c>
    </row>
    <row r="24" spans="2:9" x14ac:dyDescent="0.25">
      <c r="B24" s="365" t="s">
        <v>19</v>
      </c>
    </row>
    <row r="25" spans="2:9" x14ac:dyDescent="0.25">
      <c r="B25" s="376" t="s">
        <v>2134</v>
      </c>
    </row>
    <row r="27" spans="2:9" x14ac:dyDescent="0.25">
      <c r="B27" s="379" t="s">
        <v>1766</v>
      </c>
      <c r="C27" s="201"/>
      <c r="E27" s="435" t="s">
        <v>1766</v>
      </c>
      <c r="F27" s="436">
        <v>123456</v>
      </c>
      <c r="G27" s="394">
        <v>456789</v>
      </c>
      <c r="H27" s="394">
        <v>987654</v>
      </c>
      <c r="I27" s="187">
        <v>654321</v>
      </c>
    </row>
    <row r="28" spans="2:9" x14ac:dyDescent="0.25">
      <c r="B28" s="437">
        <v>123456</v>
      </c>
      <c r="C28" s="135"/>
      <c r="E28" s="438"/>
      <c r="F28" s="135"/>
      <c r="G28" s="135"/>
      <c r="H28" s="135"/>
      <c r="I28" s="135"/>
    </row>
    <row r="29" spans="2:9" x14ac:dyDescent="0.25">
      <c r="B29" s="402">
        <v>456789</v>
      </c>
      <c r="C29" s="135"/>
    </row>
    <row r="30" spans="2:9" x14ac:dyDescent="0.25">
      <c r="B30" s="402">
        <v>1</v>
      </c>
      <c r="C30" s="135"/>
    </row>
    <row r="31" spans="2:9" x14ac:dyDescent="0.25">
      <c r="B31" s="403">
        <v>654321</v>
      </c>
      <c r="C31" s="135"/>
    </row>
    <row r="34" spans="2:3" x14ac:dyDescent="0.25">
      <c r="B34" s="406" t="s">
        <v>2135</v>
      </c>
      <c r="C34" s="29"/>
    </row>
    <row r="36" spans="2:3" x14ac:dyDescent="0.25">
      <c r="B36" s="406" t="s">
        <v>2136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B2:J24"/>
  <sheetViews>
    <sheetView zoomScaleNormal="100" workbookViewId="0"/>
  </sheetViews>
  <sheetFormatPr defaultRowHeight="15" x14ac:dyDescent="0.25"/>
  <cols>
    <col min="1" max="1" width="3.7109375" style="27" customWidth="1"/>
    <col min="2" max="2" width="21" style="27" customWidth="1"/>
    <col min="3" max="16384" width="9.140625" style="27"/>
  </cols>
  <sheetData>
    <row r="2" spans="2:10" ht="18.75" x14ac:dyDescent="0.3">
      <c r="B2" s="91" t="s">
        <v>2138</v>
      </c>
    </row>
    <row r="4" spans="2:10" x14ac:dyDescent="0.25">
      <c r="B4" s="92" t="s">
        <v>19</v>
      </c>
    </row>
    <row r="5" spans="2:10" x14ac:dyDescent="0.25">
      <c r="B5" s="93" t="s">
        <v>2139</v>
      </c>
    </row>
    <row r="7" spans="2:10" x14ac:dyDescent="0.25">
      <c r="B7" s="414"/>
    </row>
    <row r="9" spans="2:10" ht="18.75" x14ac:dyDescent="0.3">
      <c r="B9" s="83" t="s">
        <v>2144</v>
      </c>
    </row>
    <row r="11" spans="2:10" x14ac:dyDescent="0.25">
      <c r="B11" s="69" t="s">
        <v>19</v>
      </c>
    </row>
    <row r="12" spans="2:10" ht="46.5" customHeight="1" x14ac:dyDescent="0.25">
      <c r="B12" s="508" t="s">
        <v>2145</v>
      </c>
      <c r="C12" s="508"/>
      <c r="D12" s="508"/>
      <c r="E12" s="508"/>
      <c r="F12" s="508"/>
      <c r="G12" s="508"/>
      <c r="H12" s="508"/>
      <c r="I12" s="508"/>
      <c r="J12" s="508"/>
    </row>
    <row r="14" spans="2:10" x14ac:dyDescent="0.25">
      <c r="B14" s="417" t="s">
        <v>2140</v>
      </c>
      <c r="C14" s="414"/>
    </row>
    <row r="16" spans="2:10" x14ac:dyDescent="0.25">
      <c r="B16" s="417" t="s">
        <v>2141</v>
      </c>
      <c r="C16" s="414"/>
    </row>
    <row r="18" spans="2:10" x14ac:dyDescent="0.25">
      <c r="B18" s="417" t="s">
        <v>2143</v>
      </c>
      <c r="C18" s="414"/>
      <c r="F18" s="509" t="s">
        <v>2146</v>
      </c>
      <c r="G18" s="509"/>
      <c r="H18" s="509"/>
      <c r="I18" s="509"/>
      <c r="J18" s="509"/>
    </row>
    <row r="19" spans="2:10" x14ac:dyDescent="0.25">
      <c r="B19" s="2"/>
      <c r="C19" s="414"/>
      <c r="F19" s="509"/>
      <c r="G19" s="509"/>
      <c r="H19" s="509"/>
      <c r="I19" s="509"/>
      <c r="J19" s="509"/>
    </row>
    <row r="20" spans="2:10" x14ac:dyDescent="0.25">
      <c r="B20" s="417" t="s">
        <v>2148</v>
      </c>
      <c r="C20" s="414"/>
      <c r="F20" s="509"/>
      <c r="G20" s="509"/>
      <c r="H20" s="509"/>
      <c r="I20" s="509"/>
      <c r="J20" s="509"/>
    </row>
    <row r="21" spans="2:10" x14ac:dyDescent="0.25">
      <c r="F21" s="509"/>
      <c r="G21" s="509"/>
      <c r="H21" s="509"/>
      <c r="I21" s="509"/>
      <c r="J21" s="509"/>
    </row>
    <row r="22" spans="2:10" x14ac:dyDescent="0.25">
      <c r="B22" s="417" t="s">
        <v>2147</v>
      </c>
      <c r="C22" s="414"/>
      <c r="F22" s="509"/>
      <c r="G22" s="509"/>
      <c r="H22" s="509"/>
      <c r="I22" s="509"/>
      <c r="J22" s="509"/>
    </row>
    <row r="24" spans="2:10" x14ac:dyDescent="0.25">
      <c r="B24" s="417" t="s">
        <v>2142</v>
      </c>
      <c r="C24" s="414"/>
    </row>
  </sheetData>
  <mergeCells count="2">
    <mergeCell ref="B12:J12"/>
    <mergeCell ref="F18:J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Table of Contents</vt:lpstr>
      <vt:lpstr>Primary Lookups - Choose</vt:lpstr>
      <vt:lpstr>Primary Lookups - vlookup</vt:lpstr>
      <vt:lpstr>vlookup - Example 2</vt:lpstr>
      <vt:lpstr>vlookup - NAICS Codes</vt:lpstr>
      <vt:lpstr>vlookup - Example 3</vt:lpstr>
      <vt:lpstr>Primary Lookups - hlookup</vt:lpstr>
      <vt:lpstr>Primary Lookups - Match</vt:lpstr>
      <vt:lpstr>Primary Lookups - Index</vt:lpstr>
      <vt:lpstr>Primary Lookups - Index Match</vt:lpstr>
      <vt:lpstr>Ref Tools - Defined Names</vt:lpstr>
      <vt:lpstr>Ref Tools - Offset</vt:lpstr>
      <vt:lpstr>Ref Tools - Row &amp; Column</vt:lpstr>
      <vt:lpstr>Ref Tools - Rows &amp; Columns</vt:lpstr>
      <vt:lpstr>Combing Ref Tools and Lookups</vt:lpstr>
      <vt:lpstr>Ref Tools - Address</vt:lpstr>
      <vt:lpstr>Jan</vt:lpstr>
      <vt:lpstr>Feb</vt:lpstr>
      <vt:lpstr>Mar</vt:lpstr>
      <vt:lpstr>Ref Tools - Transpose</vt:lpstr>
      <vt:lpstr>Ref Tools - Hyperlink</vt:lpstr>
      <vt:lpstr>'vlookup - Example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2016-04-13T18:47:20Z</dcterms:modified>
</cp:coreProperties>
</file>