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2379e9a64029c9e8/2017 AmWest Funding/Registration Forms/"/>
    </mc:Choice>
  </mc:AlternateContent>
  <xr:revisionPtr revIDLastSave="45" documentId="546C75E23F6093CED8A4D4910B85720581DF59A1" xr6:coauthVersionLast="23" xr6:coauthVersionMax="23" xr10:uidLastSave="{425E4229-16D0-45F7-A94C-AF7A19207A10}"/>
  <bookViews>
    <workbookView xWindow="0" yWindow="0" windowWidth="28800" windowHeight="12210" xr2:uid="{00000000-000D-0000-FFFF-FFFF00000000}"/>
  </bookViews>
  <sheets>
    <sheet name="AmWest Fee Sheet" sheetId="1" r:id="rId1"/>
    <sheet name="Options Key" sheetId="2" state="veryHidden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16" i="1" l="1"/>
  <c r="D27" i="1"/>
  <c r="L21" i="1" l="1"/>
  <c r="D39" i="1" l="1"/>
  <c r="L38" i="1" l="1"/>
  <c r="L24" i="1"/>
  <c r="L23" i="1"/>
  <c r="L31" i="1" l="1"/>
  <c r="L17" i="1"/>
  <c r="L16" i="1" s="1"/>
  <c r="L33" i="1"/>
  <c r="L20" i="1"/>
  <c r="D61" i="1" l="1"/>
  <c r="L30" i="1"/>
  <c r="L47" i="1" s="1"/>
  <c r="L50" i="1" l="1"/>
  <c r="L49" i="1" s="1"/>
</calcChain>
</file>

<file path=xl/sharedStrings.xml><?xml version="1.0" encoding="utf-8"?>
<sst xmlns="http://schemas.openxmlformats.org/spreadsheetml/2006/main" count="141" uniqueCount="121">
  <si>
    <t>A - Origination Charges</t>
  </si>
  <si>
    <t>E - Taxes And Other Government Fees</t>
  </si>
  <si>
    <t>Recording Fees and Other Taxes</t>
  </si>
  <si>
    <t>Transfer Taxes</t>
  </si>
  <si>
    <t>F - Prepaids</t>
  </si>
  <si>
    <t>Homeowner's Insurance Premium</t>
  </si>
  <si>
    <t>Mortgage Insurance Premium</t>
  </si>
  <si>
    <t>Prepaid Interest</t>
  </si>
  <si>
    <t>Property Taxes</t>
  </si>
  <si>
    <t xml:space="preserve">G - Initial Escrow Payment at Closing </t>
  </si>
  <si>
    <t>Homeowner's Insurance</t>
  </si>
  <si>
    <t>Mortgage Insurance</t>
  </si>
  <si>
    <t>B - Services You Cannot Shop For</t>
  </si>
  <si>
    <t>H - Other</t>
  </si>
  <si>
    <t>I - Total Other Costs (E + F + G + H)</t>
  </si>
  <si>
    <t>C - Services You Can Shop For</t>
  </si>
  <si>
    <t>J - Total Closing Costs</t>
  </si>
  <si>
    <t xml:space="preserve">D + I </t>
  </si>
  <si>
    <t>Lender Credits</t>
  </si>
  <si>
    <t>D - Total Loan Costs (A + B + C)</t>
  </si>
  <si>
    <t>Deed:</t>
  </si>
  <si>
    <t>Mortgage:</t>
  </si>
  <si>
    <t>Broker Company Name:</t>
  </si>
  <si>
    <t>Borrower's Name:</t>
  </si>
  <si>
    <t>Subject Property Address:</t>
  </si>
  <si>
    <t>Compensation Method</t>
  </si>
  <si>
    <t>Lender Fee Waiver</t>
  </si>
  <si>
    <t>Impounds</t>
  </si>
  <si>
    <t>Underwriting Fee (AmWest)</t>
  </si>
  <si>
    <t>Loan Discount</t>
  </si>
  <si>
    <t>Origination Fee (Consumer Paid Only)</t>
  </si>
  <si>
    <t>Processing Fee (Consumer Paid Only)</t>
  </si>
  <si>
    <t>Third Party Processing Fee</t>
  </si>
  <si>
    <t>Credit Report Fee</t>
  </si>
  <si>
    <t xml:space="preserve">Appraisal </t>
  </si>
  <si>
    <t>Compensation Plan</t>
  </si>
  <si>
    <t>Lender Paid</t>
  </si>
  <si>
    <t>Consumer Paid</t>
  </si>
  <si>
    <t>YES</t>
  </si>
  <si>
    <t>NO</t>
  </si>
  <si>
    <t>Loan Purpose</t>
  </si>
  <si>
    <t>None</t>
  </si>
  <si>
    <t>Yes; Affiliated</t>
  </si>
  <si>
    <t>Yes; Non-Affiliated</t>
  </si>
  <si>
    <t>Purchase</t>
  </si>
  <si>
    <t>Refinance</t>
  </si>
  <si>
    <t>Streamline</t>
  </si>
  <si>
    <t>Insurance Only</t>
  </si>
  <si>
    <t>Taxes Only</t>
  </si>
  <si>
    <t>Both Taxes and Insurance</t>
  </si>
  <si>
    <t>**DO NOT DISCLOSE LENDER PAID COMPENSATION**</t>
  </si>
  <si>
    <t>Upfront FHA MIP</t>
  </si>
  <si>
    <t>VA Funding Fee</t>
  </si>
  <si>
    <t>USDA Funding Fee</t>
  </si>
  <si>
    <t>HOA Certification Fee</t>
  </si>
  <si>
    <t>Appraisal Fees</t>
  </si>
  <si>
    <t>Appraisal (Second)</t>
  </si>
  <si>
    <t>Appraisal Desk Review</t>
  </si>
  <si>
    <t>Appraisal Field Review</t>
  </si>
  <si>
    <t>Appraisal 1004D</t>
  </si>
  <si>
    <t>Appraisal - Other</t>
  </si>
  <si>
    <t>Appraisal (Retained Property)</t>
  </si>
  <si>
    <t>**ITEMIZE ALL FEES**</t>
  </si>
  <si>
    <t>Title - Owner's Title Insurance (Optional)</t>
  </si>
  <si>
    <t>Mortgage Insurance (BPMI Single Premium)</t>
  </si>
  <si>
    <t>per Month for</t>
  </si>
  <si>
    <t>Days</t>
  </si>
  <si>
    <t>Months</t>
  </si>
  <si>
    <t>per Day for</t>
  </si>
  <si>
    <t>Services You Can Shop For</t>
  </si>
  <si>
    <t>Home Inspection</t>
  </si>
  <si>
    <t>Association Dues</t>
  </si>
  <si>
    <t>Estimated Funding Date</t>
  </si>
  <si>
    <t>Projected First Payment Date</t>
  </si>
  <si>
    <t>Months (T)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</si>
  <si>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</si>
  <si>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</si>
  <si>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</si>
  <si>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</si>
  <si>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</si>
  <si>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</si>
  <si>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</si>
  <si>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</si>
  <si>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</si>
  <si>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</si>
  <si>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</si>
  <si>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</si>
  <si>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Underwriting Fees</t>
  </si>
  <si>
    <t>Title – Lender’s Title Policy</t>
  </si>
  <si>
    <t>Title – Loan Tie in Fee</t>
  </si>
  <si>
    <t>Title – Messenger/Courier Fee</t>
  </si>
  <si>
    <t>Title – Escrow Email Doc Fee</t>
  </si>
  <si>
    <t>Title – Endorsements</t>
  </si>
  <si>
    <t>Title – Early Issue</t>
  </si>
  <si>
    <t>Title – Notary Fee</t>
  </si>
  <si>
    <t>Title – Reconveyance Fee</t>
  </si>
  <si>
    <t>Title – Sub Escrow Fee</t>
  </si>
  <si>
    <t>Title – Title Survey Fee</t>
  </si>
  <si>
    <t>Title – Wire Fee</t>
  </si>
  <si>
    <t>Title – Recording Service Fee</t>
  </si>
  <si>
    <t>Title – Attorney's Fee</t>
  </si>
  <si>
    <t>Title – Commitment Fee</t>
  </si>
  <si>
    <t>Title – Excise Tax</t>
  </si>
  <si>
    <t>Title – Government Service Fee</t>
  </si>
  <si>
    <t>Title – Settlement Agent Fee</t>
  </si>
  <si>
    <t>Counseling Fee</t>
  </si>
  <si>
    <t>EEM Report Fee</t>
  </si>
  <si>
    <t>Home Warranty</t>
  </si>
  <si>
    <t>Pest Inspection</t>
  </si>
  <si>
    <t>Termite Inspection</t>
  </si>
  <si>
    <t>IMPORTANT: Please save or print this spreadsheet as a .PDF file upon completion.</t>
  </si>
  <si>
    <t>FEE SHEET</t>
  </si>
  <si>
    <t>AmWest Funding Corp</t>
  </si>
  <si>
    <t>Estimated Closing Date</t>
  </si>
  <si>
    <t>Title – Escrow/Settlement Agent Fee</t>
  </si>
  <si>
    <t>Loan Amount</t>
  </si>
  <si>
    <t>Fixed $</t>
  </si>
  <si>
    <t>**UNDER ORIGINATION FEE, ENTER ONLY FIXED $ AMOUNT OR FIXED %**</t>
  </si>
  <si>
    <t>Corporate Capital LLC</t>
  </si>
  <si>
    <t>Natalie Rock</t>
  </si>
  <si>
    <t>1243 Whispering Oaks Desoto, Texas 75115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</si>
</sst>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164" formatCode="&quot;$&quot;#,##0"/>
    <numFmt numFmtId="165" formatCode="#,##0.000_);\(#,##0.000\)"/>
    <numFmt numFmtId="166" formatCode="mm/dd/yyyy"/>
    <numFmt numFmtId="167" formatCode="0.000%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14"/>
      <color theme="1"/>
      <name val="Arial Black"/>
      <family val="2"/>
    </font>
    <font>
      <sz val="24"/>
      <color theme="1"/>
      <name val="Arial Black"/>
      <family val="2"/>
    </font>
    <font>
      <i/>
      <sz val="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/>
    <xf numFmtId="0" fontId="9" fillId="0" borderId="0" xfId="0" applyFont="1"/>
    <xf numFmtId="5" fontId="0" fillId="0" borderId="0" xfId="0" applyNumberFormat="1"/>
    <xf numFmtId="6" fontId="5" fillId="3" borderId="3" xfId="0" quotePrefix="1" applyNumberFormat="1" applyFont="1" applyFill="1" applyBorder="1" applyProtection="1">
      <protection locked="0" hidden="1"/>
    </xf>
    <xf numFmtId="0" fontId="6" fillId="3" borderId="7" xfId="0" applyFont="1" applyFill="1" applyBorder="1" applyAlignment="1" applyProtection="1">
      <alignment horizontal="center"/>
      <protection locked="0" hidden="1"/>
    </xf>
    <xf numFmtId="42" fontId="5" fillId="3" borderId="4" xfId="0" applyNumberFormat="1" applyFont="1" applyFill="1" applyBorder="1" applyProtection="1">
      <protection locked="0" hidden="1"/>
    </xf>
    <xf numFmtId="42" fontId="5" fillId="3" borderId="5" xfId="0" applyNumberFormat="1" applyFont="1" applyFill="1" applyBorder="1" applyProtection="1">
      <protection locked="0" hidden="1"/>
    </xf>
    <xf numFmtId="6" fontId="5" fillId="3" borderId="6" xfId="0" quotePrefix="1" applyNumberFormat="1" applyFont="1" applyFill="1" applyBorder="1" applyProtection="1">
      <protection locked="0" hidden="1"/>
    </xf>
    <xf numFmtId="42" fontId="5" fillId="3" borderId="7" xfId="0" applyNumberFormat="1" applyFont="1" applyFill="1" applyBorder="1" applyProtection="1">
      <protection locked="0" hidden="1"/>
    </xf>
    <xf numFmtId="37" fontId="5" fillId="3" borderId="5" xfId="0" applyNumberFormat="1" applyFont="1" applyFill="1" applyBorder="1" applyProtection="1">
      <protection locked="0" hidden="1"/>
    </xf>
    <xf numFmtId="5" fontId="5" fillId="3" borderId="2" xfId="0" quotePrefix="1" applyNumberFormat="1" applyFont="1" applyFill="1" applyBorder="1" applyProtection="1">
      <protection locked="0" hidden="1"/>
    </xf>
    <xf numFmtId="6" fontId="5" fillId="3" borderId="2" xfId="0" quotePrefix="1" applyNumberFormat="1" applyFont="1" applyFill="1" applyBorder="1" applyProtection="1">
      <protection locked="0" hidden="1"/>
    </xf>
    <xf numFmtId="0" fontId="5" fillId="3" borderId="6" xfId="0" applyFont="1" applyFill="1" applyBorder="1" applyProtection="1">
      <protection locked="0" hidden="1"/>
    </xf>
    <xf numFmtId="0" fontId="7" fillId="3" borderId="2" xfId="0" applyFont="1" applyFill="1" applyBorder="1" applyProtection="1">
      <protection locked="0" hidden="1"/>
    </xf>
    <xf numFmtId="0" fontId="7" fillId="3" borderId="6" xfId="0" applyFont="1" applyFill="1" applyBorder="1" applyProtection="1">
      <protection locked="0" hidden="1"/>
    </xf>
    <xf numFmtId="6" fontId="5" fillId="3" borderId="9" xfId="0" quotePrefix="1" applyNumberFormat="1" applyFont="1" applyFill="1" applyBorder="1" applyProtection="1">
      <protection locked="0" hidden="1"/>
    </xf>
    <xf numFmtId="0" fontId="6" fillId="3" borderId="9" xfId="0" applyFont="1" applyFill="1" applyBorder="1" applyAlignment="1" applyProtection="1">
      <alignment horizontal="center"/>
      <protection locked="0" hidden="1"/>
    </xf>
    <xf numFmtId="6" fontId="0" fillId="0" borderId="0" xfId="0" applyNumberFormat="1"/>
    <xf numFmtId="6" fontId="5" fillId="3" borderId="29" xfId="0" quotePrefix="1" applyNumberFormat="1" applyFont="1" applyFill="1" applyBorder="1" applyProtection="1">
      <protection locked="0" hidden="1"/>
    </xf>
    <xf numFmtId="6" fontId="14" fillId="3" borderId="4" xfId="0" quotePrefix="1" applyNumberFormat="1" applyFont="1" applyFill="1" applyBorder="1" applyAlignment="1" applyProtection="1">
      <alignment horizontal="right"/>
      <protection locked="0" hidden="1"/>
    </xf>
    <xf numFmtId="167" fontId="14" fillId="3" borderId="33" xfId="0" applyNumberFormat="1" applyFont="1" applyFill="1" applyBorder="1" applyAlignment="1" applyProtection="1">
      <alignment horizontal="right"/>
      <protection locked="0" hidden="1"/>
    </xf>
    <xf numFmtId="0" fontId="0" fillId="0" borderId="0" xfId="0" applyProtection="1">
      <protection hidden="1"/>
    </xf>
    <xf numFmtId="0" fontId="13" fillId="0" borderId="0" xfId="0" applyFont="1" applyAlignment="1" applyProtection="1">
      <alignment horizontal="center" vertical="top"/>
      <protection hidden="1"/>
    </xf>
    <xf numFmtId="0" fontId="0" fillId="0" borderId="0" xfId="0" applyAlignment="1" applyProtection="1">
      <alignment vertical="center"/>
      <protection hidden="1"/>
    </xf>
    <xf numFmtId="0" fontId="12" fillId="0" borderId="0" xfId="0" applyFont="1" applyAlignment="1" applyProtection="1">
      <alignment horizontal="center" vertical="top"/>
      <protection hidden="1"/>
    </xf>
    <xf numFmtId="0" fontId="1" fillId="0" borderId="18" xfId="0" applyFont="1" applyBorder="1" applyProtection="1">
      <protection hidden="1"/>
    </xf>
    <xf numFmtId="0" fontId="1" fillId="0" borderId="21" xfId="0" applyFont="1" applyBorder="1" applyProtection="1">
      <protection hidden="1"/>
    </xf>
    <xf numFmtId="0" fontId="1" fillId="0" borderId="23" xfId="0" applyFont="1" applyBorder="1" applyProtection="1">
      <protection hidden="1"/>
    </xf>
    <xf numFmtId="0" fontId="6" fillId="0" borderId="6" xfId="0" applyFont="1" applyBorder="1" applyProtection="1">
      <protection hidden="1"/>
    </xf>
    <xf numFmtId="0" fontId="0" fillId="0" borderId="0" xfId="0" applyBorder="1" applyProtection="1">
      <protection hidden="1"/>
    </xf>
    <xf numFmtId="0" fontId="3" fillId="2" borderId="14" xfId="0" applyFont="1" applyFill="1" applyBorder="1" applyProtection="1">
      <protection hidden="1"/>
    </xf>
    <xf numFmtId="0" fontId="3" fillId="2" borderId="13" xfId="0" applyFont="1" applyFill="1" applyBorder="1" applyProtection="1">
      <protection hidden="1"/>
    </xf>
    <xf numFmtId="164" fontId="3" fillId="2" borderId="10" xfId="0" applyNumberFormat="1" applyFont="1" applyFill="1" applyBorder="1" applyProtection="1">
      <protection hidden="1"/>
    </xf>
    <xf numFmtId="0" fontId="3" fillId="2" borderId="11" xfId="0" applyFont="1" applyFill="1" applyBorder="1" applyProtection="1">
      <protection hidden="1"/>
    </xf>
    <xf numFmtId="0" fontId="3" fillId="2" borderId="12" xfId="0" applyFont="1" applyFill="1" applyBorder="1" applyProtection="1">
      <protection hidden="1"/>
    </xf>
    <xf numFmtId="6" fontId="3" fillId="2" borderId="10" xfId="0" applyNumberFormat="1" applyFont="1" applyFill="1" applyBorder="1" applyProtection="1">
      <protection hidden="1"/>
    </xf>
    <xf numFmtId="0" fontId="5" fillId="0" borderId="2" xfId="0" applyFont="1" applyBorder="1" applyProtection="1">
      <protection hidden="1"/>
    </xf>
    <xf numFmtId="0" fontId="5" fillId="0" borderId="5" xfId="0" applyFont="1" applyBorder="1" applyAlignment="1" applyProtection="1">
      <alignment horizontal="right"/>
      <protection hidden="1"/>
    </xf>
    <xf numFmtId="6" fontId="5" fillId="0" borderId="2" xfId="0" quotePrefix="1" applyNumberFormat="1" applyFont="1" applyBorder="1" applyProtection="1">
      <protection hidden="1"/>
    </xf>
    <xf numFmtId="0" fontId="5" fillId="0" borderId="6" xfId="0" applyFont="1" applyBorder="1" applyProtection="1">
      <protection hidden="1"/>
    </xf>
    <xf numFmtId="0" fontId="5" fillId="0" borderId="7" xfId="0" applyFont="1" applyBorder="1" applyProtection="1">
      <protection hidden="1"/>
    </xf>
    <xf numFmtId="0" fontId="5" fillId="0" borderId="15" xfId="0" applyFont="1" applyBorder="1" applyProtection="1">
      <protection hidden="1"/>
    </xf>
    <xf numFmtId="0" fontId="5" fillId="0" borderId="31" xfId="0" applyFont="1" applyBorder="1" applyAlignment="1" applyProtection="1">
      <protection hidden="1"/>
    </xf>
    <xf numFmtId="10" fontId="14" fillId="0" borderId="32" xfId="0" applyNumberFormat="1" applyFont="1" applyBorder="1" applyAlignment="1" applyProtection="1">
      <alignment horizontal="right"/>
      <protection hidden="1"/>
    </xf>
    <xf numFmtId="0" fontId="5" fillId="0" borderId="0" xfId="0" applyFont="1" applyBorder="1" applyProtection="1">
      <protection hidden="1"/>
    </xf>
    <xf numFmtId="0" fontId="6" fillId="0" borderId="0" xfId="0" applyFont="1" applyBorder="1" applyProtection="1">
      <protection hidden="1"/>
    </xf>
    <xf numFmtId="6" fontId="0" fillId="0" borderId="0" xfId="0" quotePrefix="1" applyNumberFormat="1" applyBorder="1" applyProtection="1">
      <protection hidden="1"/>
    </xf>
    <xf numFmtId="6" fontId="5" fillId="0" borderId="6" xfId="0" quotePrefix="1" applyNumberFormat="1" applyFont="1" applyFill="1" applyBorder="1" applyProtection="1">
      <protection hidden="1"/>
    </xf>
    <xf numFmtId="6" fontId="1" fillId="2" borderId="10" xfId="0" applyNumberFormat="1" applyFont="1" applyFill="1" applyBorder="1" applyProtection="1">
      <protection hidden="1"/>
    </xf>
    <xf numFmtId="0" fontId="5" fillId="0" borderId="5" xfId="0" applyFont="1" applyBorder="1" applyAlignment="1" applyProtection="1">
      <alignment horizontal="center"/>
      <protection hidden="1"/>
    </xf>
    <xf numFmtId="0" fontId="5" fillId="0" borderId="5" xfId="0" applyFont="1" applyBorder="1" applyProtection="1">
      <protection hidden="1"/>
    </xf>
    <xf numFmtId="0" fontId="5" fillId="0" borderId="7" xfId="0" applyFont="1" applyBorder="1" applyAlignment="1" applyProtection="1">
      <protection hidden="1"/>
    </xf>
    <xf numFmtId="0" fontId="5" fillId="0" borderId="9" xfId="0" applyFont="1" applyBorder="1" applyAlignment="1" applyProtection="1">
      <protection hidden="1"/>
    </xf>
    <xf numFmtId="37" fontId="5" fillId="0" borderId="7" xfId="0" applyNumberFormat="1" applyFont="1" applyBorder="1" applyProtection="1">
      <protection hidden="1"/>
    </xf>
    <xf numFmtId="1" fontId="5" fillId="0" borderId="5" xfId="0" applyNumberFormat="1" applyFont="1" applyBorder="1" applyProtection="1">
      <protection hidden="1"/>
    </xf>
    <xf numFmtId="0" fontId="7" fillId="0" borderId="5" xfId="0" applyFont="1" applyFill="1" applyBorder="1" applyAlignment="1" applyProtection="1">
      <alignment horizontal="center"/>
      <protection hidden="1"/>
    </xf>
    <xf numFmtId="165" fontId="5" fillId="0" borderId="5" xfId="0" quotePrefix="1" applyNumberFormat="1" applyFont="1" applyBorder="1" applyProtection="1">
      <protection hidden="1"/>
    </xf>
    <xf numFmtId="0" fontId="5" fillId="0" borderId="8" xfId="0" applyFont="1" applyBorder="1" applyProtection="1">
      <protection hidden="1"/>
    </xf>
    <xf numFmtId="0" fontId="5" fillId="0" borderId="26" xfId="0" applyFont="1" applyBorder="1" applyAlignment="1" applyProtection="1">
      <protection hidden="1"/>
    </xf>
    <xf numFmtId="0" fontId="5" fillId="0" borderId="27" xfId="0" applyFont="1" applyBorder="1" applyAlignment="1" applyProtection="1">
      <protection hidden="1"/>
    </xf>
    <xf numFmtId="0" fontId="6" fillId="0" borderId="16" xfId="0" applyFont="1" applyBorder="1" applyProtection="1">
      <protection hidden="1"/>
    </xf>
    <xf numFmtId="0" fontId="7" fillId="0" borderId="2" xfId="0" applyFont="1" applyFill="1" applyBorder="1" applyProtection="1">
      <protection hidden="1"/>
    </xf>
    <xf numFmtId="0" fontId="7" fillId="0" borderId="6" xfId="0" applyFont="1" applyFill="1" applyBorder="1" applyProtection="1">
      <protection hidden="1"/>
    </xf>
    <xf numFmtId="42" fontId="5" fillId="0" borderId="7" xfId="0" applyNumberFormat="1" applyFont="1" applyBorder="1" applyProtection="1">
      <protection hidden="1"/>
    </xf>
    <xf numFmtId="0" fontId="7" fillId="0" borderId="5" xfId="0" applyFont="1" applyFill="1" applyBorder="1" applyProtection="1">
      <protection hidden="1"/>
    </xf>
    <xf numFmtId="37" fontId="5" fillId="0" borderId="5" xfId="0" applyNumberFormat="1" applyFont="1" applyBorder="1" applyProtection="1">
      <protection hidden="1"/>
    </xf>
    <xf numFmtId="0" fontId="7" fillId="0" borderId="7" xfId="0" applyFont="1" applyFill="1" applyBorder="1" applyProtection="1">
      <protection hidden="1"/>
    </xf>
    <xf numFmtId="0" fontId="5" fillId="0" borderId="4" xfId="0" applyFont="1" applyBorder="1" applyProtection="1">
      <protection hidden="1"/>
    </xf>
    <xf numFmtId="0" fontId="0" fillId="0" borderId="16" xfId="0" applyBorder="1" applyProtection="1">
      <protection hidden="1"/>
    </xf>
    <xf numFmtId="0" fontId="0" fillId="0" borderId="13" xfId="0" applyBorder="1" applyProtection="1">
      <protection hidden="1"/>
    </xf>
    <xf numFmtId="6" fontId="0" fillId="0" borderId="13" xfId="0" quotePrefix="1" applyNumberFormat="1" applyBorder="1" applyProtection="1">
      <protection hidden="1"/>
    </xf>
    <xf numFmtId="0" fontId="7" fillId="0" borderId="4" xfId="0" applyFont="1" applyFill="1" applyBorder="1" applyProtection="1">
      <protection hidden="1"/>
    </xf>
    <xf numFmtId="0" fontId="0" fillId="0" borderId="0" xfId="0" applyFill="1" applyProtection="1">
      <protection hidden="1"/>
    </xf>
    <xf numFmtId="0" fontId="0" fillId="0" borderId="0" xfId="0" applyFill="1" applyBorder="1" applyProtection="1">
      <protection hidden="1"/>
    </xf>
    <xf numFmtId="0" fontId="4" fillId="0" borderId="1" xfId="0" applyFont="1" applyFill="1" applyBorder="1" applyProtection="1">
      <protection hidden="1"/>
    </xf>
    <xf numFmtId="0" fontId="4" fillId="0" borderId="0" xfId="0" applyFont="1" applyFill="1" applyProtection="1">
      <protection hidden="1"/>
    </xf>
    <xf numFmtId="0" fontId="2" fillId="0" borderId="0" xfId="0" applyFont="1" applyFill="1" applyProtection="1">
      <protection hidden="1"/>
    </xf>
    <xf numFmtId="0" fontId="3" fillId="0" borderId="0" xfId="0" applyFont="1" applyFill="1" applyProtection="1">
      <protection hidden="1"/>
    </xf>
    <xf numFmtId="0" fontId="1" fillId="2" borderId="14" xfId="0" applyFont="1" applyFill="1" applyBorder="1" applyProtection="1">
      <protection hidden="1"/>
    </xf>
    <xf numFmtId="0" fontId="1" fillId="2" borderId="17" xfId="0" applyFont="1" applyFill="1" applyBorder="1" applyProtection="1">
      <protection hidden="1"/>
    </xf>
    <xf numFmtId="164" fontId="1" fillId="2" borderId="10" xfId="0" applyNumberFormat="1" applyFont="1" applyFill="1" applyBorder="1" applyProtection="1">
      <protection hidden="1"/>
    </xf>
    <xf numFmtId="0" fontId="10" fillId="0" borderId="7" xfId="0" applyFont="1" applyBorder="1" applyAlignment="1" applyProtection="1">
      <alignment horizontal="center"/>
      <protection hidden="1"/>
    </xf>
    <xf numFmtId="0" fontId="8" fillId="0" borderId="15" xfId="0" applyFont="1" applyBorder="1" applyAlignment="1" applyProtection="1">
      <alignment horizontal="center"/>
      <protection hidden="1"/>
    </xf>
    <xf numFmtId="0" fontId="11" fillId="0" borderId="9" xfId="0" applyFont="1" applyBorder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horizontal="left"/>
      <protection hidden="1"/>
    </xf>
    <xf numFmtId="0" fontId="10" fillId="0" borderId="30" xfId="0" applyFont="1" applyBorder="1" applyAlignment="1" applyProtection="1">
      <alignment horizontal="center"/>
      <protection hidden="1"/>
    </xf>
    <xf numFmtId="0" fontId="8" fillId="0" borderId="1" xfId="0" applyFont="1" applyBorder="1" applyAlignment="1" applyProtection="1">
      <alignment horizontal="center"/>
      <protection hidden="1"/>
    </xf>
    <xf numFmtId="0" fontId="11" fillId="0" borderId="28" xfId="0" applyFont="1" applyBorder="1" applyAlignment="1" applyProtection="1">
      <alignment horizontal="center"/>
      <protection hidden="1"/>
    </xf>
    <xf numFmtId="0" fontId="6" fillId="3" borderId="6" xfId="0" applyFont="1" applyFill="1" applyBorder="1" applyAlignment="1" applyProtection="1">
      <alignment horizontal="center"/>
      <protection locked="0" hidden="1"/>
    </xf>
    <xf numFmtId="0" fontId="5" fillId="3" borderId="7" xfId="0" applyFont="1" applyFill="1" applyBorder="1" applyAlignment="1" applyProtection="1">
      <protection locked="0" hidden="1"/>
    </xf>
    <xf numFmtId="0" fontId="5" fillId="3" borderId="9" xfId="0" applyFont="1" applyFill="1" applyBorder="1" applyAlignment="1" applyProtection="1">
      <protection locked="0" hidden="1"/>
    </xf>
    <xf numFmtId="0" fontId="5" fillId="3" borderId="30" xfId="0" applyFont="1" applyFill="1" applyBorder="1" applyAlignment="1" applyProtection="1">
      <alignment horizontal="center"/>
      <protection locked="0" hidden="1"/>
    </xf>
    <xf numFmtId="0" fontId="5" fillId="3" borderId="28" xfId="0" applyFont="1" applyFill="1" applyBorder="1" applyAlignment="1" applyProtection="1">
      <alignment horizontal="center"/>
      <protection locked="0" hidden="1"/>
    </xf>
    <xf numFmtId="0" fontId="5" fillId="0" borderId="26" xfId="0" applyFont="1" applyBorder="1" applyAlignment="1" applyProtection="1">
      <protection hidden="1"/>
    </xf>
    <xf numFmtId="0" fontId="5" fillId="0" borderId="27" xfId="0" applyFont="1" applyBorder="1" applyAlignment="1" applyProtection="1">
      <protection hidden="1"/>
    </xf>
    <xf numFmtId="0" fontId="5" fillId="0" borderId="30" xfId="0" applyFont="1" applyBorder="1" applyAlignment="1" applyProtection="1">
      <protection hidden="1"/>
    </xf>
    <xf numFmtId="0" fontId="5" fillId="0" borderId="1" xfId="0" applyFont="1" applyBorder="1" applyAlignment="1" applyProtection="1">
      <protection hidden="1"/>
    </xf>
    <xf numFmtId="0" fontId="5" fillId="0" borderId="4" xfId="0" applyFont="1" applyBorder="1" applyAlignment="1" applyProtection="1">
      <protection hidden="1"/>
    </xf>
    <xf numFmtId="0" fontId="5" fillId="0" borderId="5" xfId="0" applyFont="1" applyBorder="1" applyAlignment="1" applyProtection="1">
      <protection hidden="1"/>
    </xf>
    <xf numFmtId="0" fontId="5" fillId="0" borderId="7" xfId="0" applyFont="1" applyBorder="1" applyAlignment="1" applyProtection="1">
      <protection hidden="1"/>
    </xf>
    <xf numFmtId="0" fontId="5" fillId="0" borderId="9" xfId="0" applyFont="1" applyBorder="1" applyAlignment="1" applyProtection="1">
      <protection hidden="1"/>
    </xf>
    <xf numFmtId="0" fontId="0" fillId="3" borderId="19" xfId="0" applyFill="1" applyBorder="1" applyAlignment="1" applyProtection="1">
      <alignment horizontal="left"/>
      <protection locked="0" hidden="1"/>
    </xf>
    <xf numFmtId="0" fontId="0" fillId="3" borderId="20" xfId="0" applyFill="1" applyBorder="1" applyAlignment="1" applyProtection="1">
      <alignment horizontal="left"/>
      <protection locked="0" hidden="1"/>
    </xf>
    <xf numFmtId="0" fontId="0" fillId="3" borderId="6" xfId="0" applyFill="1" applyBorder="1" applyAlignment="1" applyProtection="1">
      <alignment horizontal="left"/>
      <protection locked="0" hidden="1"/>
    </xf>
    <xf numFmtId="0" fontId="0" fillId="3" borderId="22" xfId="0" applyFill="1" applyBorder="1" applyAlignment="1" applyProtection="1">
      <alignment horizontal="left"/>
      <protection locked="0" hidden="1"/>
    </xf>
    <xf numFmtId="0" fontId="0" fillId="3" borderId="24" xfId="0" applyFill="1" applyBorder="1" applyAlignment="1" applyProtection="1">
      <alignment horizontal="left"/>
      <protection locked="0" hidden="1"/>
    </xf>
    <xf numFmtId="0" fontId="0" fillId="3" borderId="25" xfId="0" applyFill="1" applyBorder="1" applyAlignment="1" applyProtection="1">
      <alignment horizontal="left"/>
      <protection locked="0" hidden="1"/>
    </xf>
    <xf numFmtId="166" fontId="6" fillId="3" borderId="6" xfId="0" applyNumberFormat="1" applyFont="1" applyFill="1" applyBorder="1" applyAlignment="1" applyProtection="1">
      <alignment horizontal="center"/>
      <protection locked="0" hidden="1"/>
    </xf>
    <xf numFmtId="0" fontId="5" fillId="3" borderId="7" xfId="0" applyFont="1" applyFill="1" applyBorder="1" applyAlignment="1" applyProtection="1">
      <alignment horizontal="left"/>
      <protection locked="0" hidden="1"/>
    </xf>
    <xf numFmtId="0" fontId="5" fillId="3" borderId="9" xfId="0" applyFont="1" applyFill="1" applyBorder="1" applyAlignment="1" applyProtection="1">
      <alignment horizontal="left"/>
      <protection locked="0"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63"/>
  <sheetViews>
    <sheetView showGridLines="0" tabSelected="1" showRuler="0" zoomScaleNormal="100" workbookViewId="0">
      <selection activeCell="K42" sqref="K42"/>
    </sheetView>
  </sheetViews>
  <sheetFormatPr defaultColWidth="0" defaultRowHeight="15" zeroHeight="1" x14ac:dyDescent="0.25"/>
  <cols>
    <col min="1" max="1" width="1.5703125" style="22" customWidth="1"/>
    <col min="2" max="2" width="26.42578125" style="22" bestFit="1" customWidth="1"/>
    <col min="3" max="3" width="13" style="22" customWidth="1"/>
    <col min="4" max="4" width="8.5703125" style="22" customWidth="1"/>
    <col min="5" max="5" width="3.5703125" style="22" customWidth="1"/>
    <col min="6" max="6" width="30.7109375" style="22" bestFit="1" customWidth="1"/>
    <col min="7" max="7" width="8.5703125" style="22" customWidth="1"/>
    <col min="8" max="8" width="9.5703125" style="22" bestFit="1" customWidth="1"/>
    <col min="9" max="9" width="8.5703125" style="22" customWidth="1"/>
    <col min="10" max="10" width="8.140625" style="22" customWidth="1"/>
    <col min="11" max="12" width="8.5703125" style="22" customWidth="1"/>
    <col min="13" max="13" width="1.5703125" style="22" customWidth="1"/>
    <col min="14" max="15" width="0" style="22" hidden="1" customWidth="1"/>
    <col min="16" max="16384" width="9" style="22" hidden="1"/>
  </cols>
  <sheetData>
    <row r="1" spans="2:12" x14ac:dyDescent="0.25"/>
    <row r="2" spans="2:12" x14ac:dyDescent="0.25"/>
    <row r="3" spans="2:12" ht="36" customHeight="1" x14ac:dyDescent="0.25">
      <c r="F3" s="23" t="s">
        <v>112</v>
      </c>
    </row>
    <row r="4" spans="2:12" ht="20.25" customHeight="1" x14ac:dyDescent="0.25">
      <c r="B4" s="24"/>
      <c r="F4" s="25" t="s">
        <v>111</v>
      </c>
    </row>
    <row r="5" spans="2:12" ht="15.75" thickBot="1" x14ac:dyDescent="0.3"/>
    <row r="6" spans="2:12" ht="15.75" thickTop="1" x14ac:dyDescent="0.25">
      <c r="B6" s="26" t="s">
        <v>22</v>
      </c>
      <c r="C6" s="104" t="s">
        <v>118</v>
      </c>
      <c r="D6" s="104"/>
      <c r="E6" s="104"/>
      <c r="F6" s="104"/>
      <c r="G6" s="104"/>
      <c r="H6" s="104"/>
      <c r="I6" s="104"/>
      <c r="J6" s="104"/>
      <c r="K6" s="104"/>
      <c r="L6" s="105"/>
    </row>
    <row r="7" spans="2:12" x14ac:dyDescent="0.25">
      <c r="B7" s="27" t="s">
        <v>23</v>
      </c>
      <c r="C7" s="106" t="s">
        <v>119</v>
      </c>
      <c r="D7" s="106"/>
      <c r="E7" s="106"/>
      <c r="F7" s="106"/>
      <c r="G7" s="106"/>
      <c r="H7" s="106"/>
      <c r="I7" s="106"/>
      <c r="J7" s="106"/>
      <c r="K7" s="106"/>
      <c r="L7" s="107"/>
    </row>
    <row r="8" spans="2:12" ht="15.75" thickBot="1" x14ac:dyDescent="0.3">
      <c r="B8" s="28" t="s">
        <v>24</v>
      </c>
      <c r="C8" s="108" t="s">
        <v>120</v>
      </c>
      <c r="D8" s="108"/>
      <c r="E8" s="108"/>
      <c r="F8" s="108"/>
      <c r="G8" s="108"/>
      <c r="H8" s="108"/>
      <c r="I8" s="108"/>
      <c r="J8" s="108"/>
      <c r="K8" s="108"/>
      <c r="L8" s="109"/>
    </row>
    <row r="9" spans="2:12" ht="15.75" thickTop="1" x14ac:dyDescent="0.25"/>
    <row r="10" spans="2:12" x14ac:dyDescent="0.25">
      <c r="B10" s="29" t="s">
        <v>25</v>
      </c>
      <c r="C10" s="91" t="s">
        <v>37</v>
      </c>
      <c r="D10" s="91"/>
      <c r="E10" s="91"/>
      <c r="F10" s="91"/>
      <c r="G10" s="30"/>
      <c r="H10" s="30"/>
      <c r="I10" s="30"/>
      <c r="J10" s="30"/>
      <c r="K10" s="30"/>
      <c r="L10" s="30"/>
    </row>
    <row r="11" spans="2:12" x14ac:dyDescent="0.25">
      <c r="B11" s="29" t="s">
        <v>26</v>
      </c>
      <c r="C11" s="91" t="s">
        <v>39</v>
      </c>
      <c r="D11" s="91"/>
      <c r="E11" s="91"/>
      <c r="F11" s="91"/>
      <c r="G11" s="30"/>
      <c r="H11" s="30"/>
      <c r="I11" s="30"/>
      <c r="J11" s="30"/>
      <c r="K11" s="30"/>
      <c r="L11" s="30"/>
    </row>
    <row r="12" spans="2:12" x14ac:dyDescent="0.25">
      <c r="B12" s="29" t="s">
        <v>32</v>
      </c>
      <c r="C12" s="91" t="s">
        <v>42</v>
      </c>
      <c r="D12" s="91"/>
      <c r="E12" s="91"/>
      <c r="F12" s="91"/>
      <c r="G12" s="30"/>
      <c r="H12" s="87" t="s">
        <v>113</v>
      </c>
      <c r="I12" s="87"/>
      <c r="J12" s="87"/>
      <c r="K12" s="110">
        <v>43024</v>
      </c>
      <c r="L12" s="110"/>
    </row>
    <row r="13" spans="2:12" x14ac:dyDescent="0.25">
      <c r="B13" s="29" t="s">
        <v>40</v>
      </c>
      <c r="C13" s="91" t="s">
        <v>45</v>
      </c>
      <c r="D13" s="91"/>
      <c r="E13" s="91"/>
      <c r="F13" s="91"/>
      <c r="G13" s="30"/>
      <c r="H13" s="87" t="s">
        <v>72</v>
      </c>
      <c r="I13" s="87"/>
      <c r="J13" s="87"/>
      <c r="K13" s="110">
        <v>43028</v>
      </c>
      <c r="L13" s="110"/>
    </row>
    <row r="14" spans="2:12" x14ac:dyDescent="0.25">
      <c r="B14" s="29" t="s">
        <v>27</v>
      </c>
      <c r="C14" s="91" t="s">
        <v>49</v>
      </c>
      <c r="D14" s="91"/>
      <c r="E14" s="91"/>
      <c r="F14" s="91"/>
      <c r="G14" s="30"/>
      <c r="H14" s="87" t="s">
        <v>73</v>
      </c>
      <c r="I14" s="87"/>
      <c r="J14" s="87"/>
      <c r="K14" s="5"/>
      <c r="L14" s="17">
        <v>2017</v>
      </c>
    </row>
    <row r="15" spans="2:12" ht="15.75" thickBot="1" x14ac:dyDescent="0.3"/>
    <row r="16" spans="2:12" ht="15.75" thickBot="1" x14ac:dyDescent="0.3">
      <c r="B16" s="31" t="s">
        <v>0</v>
      </c>
      <c r="C16" s="32"/>
      <c r="D16" s="33">
        <f>SUM(D17:D23)</f>
        <v>8840</v>
      </c>
      <c r="F16" s="34" t="s">
        <v>1</v>
      </c>
      <c r="G16" s="35"/>
      <c r="H16" s="32"/>
      <c r="I16" s="32"/>
      <c r="J16" s="32"/>
      <c r="K16" s="32"/>
      <c r="L16" s="36">
        <f>SUM(L17:L18)</f>
        <v>160</v>
      </c>
    </row>
    <row r="17" spans="2:12" x14ac:dyDescent="0.25">
      <c r="B17" s="96" t="s">
        <v>28</v>
      </c>
      <c r="C17" s="97"/>
      <c r="D17" s="4">
        <v>1295</v>
      </c>
      <c r="F17" s="37" t="s">
        <v>2</v>
      </c>
      <c r="G17" s="6">
        <v>160</v>
      </c>
      <c r="H17" s="38" t="s">
        <v>20</v>
      </c>
      <c r="I17" s="7">
        <v>0</v>
      </c>
      <c r="J17" s="38" t="s">
        <v>21</v>
      </c>
      <c r="K17" s="7">
        <v>0</v>
      </c>
      <c r="L17" s="39">
        <f>SUM(G17,I17,K17)</f>
        <v>160</v>
      </c>
    </row>
    <row r="18" spans="2:12" x14ac:dyDescent="0.25">
      <c r="B18" s="98" t="s">
        <v>29</v>
      </c>
      <c r="C18" s="99"/>
      <c r="D18" s="8">
        <v>0</v>
      </c>
      <c r="F18" s="40" t="s">
        <v>3</v>
      </c>
      <c r="G18" s="41"/>
      <c r="H18" s="42"/>
      <c r="I18" s="42"/>
      <c r="J18" s="42"/>
      <c r="K18" s="42"/>
      <c r="L18" s="8">
        <v>0</v>
      </c>
    </row>
    <row r="19" spans="2:12" ht="15.75" thickBot="1" x14ac:dyDescent="0.3">
      <c r="B19" s="43" t="s">
        <v>30</v>
      </c>
      <c r="C19" s="44" t="s">
        <v>116</v>
      </c>
      <c r="D19" s="8">
        <v>6200</v>
      </c>
      <c r="F19" s="45"/>
      <c r="G19" s="46"/>
      <c r="H19" s="46"/>
      <c r="I19" s="46"/>
      <c r="J19" s="46"/>
      <c r="K19" s="46"/>
      <c r="L19" s="47"/>
    </row>
    <row r="20" spans="2:12" ht="15.75" thickBot="1" x14ac:dyDescent="0.3">
      <c r="B20" s="20" t="s">
        <v>115</v>
      </c>
      <c r="C20" s="21">
        <v>0.02</v>
      </c>
      <c r="D20" s="48">
        <f>IFERROR(B20*C20,0)</f>
        <v>0</v>
      </c>
      <c r="F20" s="31" t="s">
        <v>4</v>
      </c>
      <c r="G20" s="32"/>
      <c r="H20" s="32"/>
      <c r="I20" s="32"/>
      <c r="J20" s="32"/>
      <c r="K20" s="32"/>
      <c r="L20" s="49">
        <f>SUM(L21:L28)</f>
        <v>2381.2399999999998</v>
      </c>
    </row>
    <row r="21" spans="2:12" x14ac:dyDescent="0.25">
      <c r="B21" s="100" t="s">
        <v>31</v>
      </c>
      <c r="C21" s="101"/>
      <c r="D21" s="8">
        <v>550</v>
      </c>
      <c r="F21" s="37" t="s">
        <v>5</v>
      </c>
      <c r="G21" s="6">
        <v>133.33000000000001</v>
      </c>
      <c r="H21" s="50" t="s">
        <v>65</v>
      </c>
      <c r="I21" s="10">
        <v>12</v>
      </c>
      <c r="J21" s="51" t="s">
        <v>67</v>
      </c>
      <c r="K21" s="51"/>
      <c r="L21" s="11">
        <f>G21*I21</f>
        <v>1599.96</v>
      </c>
    </row>
    <row r="22" spans="2:12" x14ac:dyDescent="0.25">
      <c r="B22" s="52" t="s">
        <v>32</v>
      </c>
      <c r="C22" s="53"/>
      <c r="D22" s="4">
        <v>795</v>
      </c>
      <c r="F22" s="40" t="s">
        <v>6</v>
      </c>
      <c r="G22" s="54"/>
      <c r="H22" s="51"/>
      <c r="I22" s="55"/>
      <c r="J22" s="51"/>
      <c r="K22" s="51"/>
      <c r="L22" s="11">
        <v>0</v>
      </c>
    </row>
    <row r="23" spans="2:12" x14ac:dyDescent="0.25">
      <c r="B23" s="94"/>
      <c r="C23" s="95"/>
      <c r="D23" s="19"/>
      <c r="F23" s="40" t="s">
        <v>7</v>
      </c>
      <c r="G23" s="9">
        <v>48.83</v>
      </c>
      <c r="H23" s="56" t="s">
        <v>68</v>
      </c>
      <c r="I23" s="10">
        <v>16</v>
      </c>
      <c r="J23" s="51" t="s">
        <v>66</v>
      </c>
      <c r="K23" s="57"/>
      <c r="L23" s="11">
        <f>G23*I23</f>
        <v>781.28</v>
      </c>
    </row>
    <row r="24" spans="2:12" x14ac:dyDescent="0.25">
      <c r="B24" s="88" t="s">
        <v>117</v>
      </c>
      <c r="C24" s="89"/>
      <c r="D24" s="90"/>
      <c r="F24" s="58" t="s">
        <v>8</v>
      </c>
      <c r="G24" s="9"/>
      <c r="H24" s="50" t="s">
        <v>65</v>
      </c>
      <c r="I24" s="10">
        <v>3</v>
      </c>
      <c r="J24" s="51" t="s">
        <v>67</v>
      </c>
      <c r="K24" s="51"/>
      <c r="L24" s="11">
        <f>G24*I24</f>
        <v>0</v>
      </c>
    </row>
    <row r="25" spans="2:12" x14ac:dyDescent="0.25">
      <c r="B25" s="82" t="s">
        <v>50</v>
      </c>
      <c r="C25" s="83"/>
      <c r="D25" s="84"/>
      <c r="F25" s="40" t="s">
        <v>71</v>
      </c>
      <c r="G25" s="41"/>
      <c r="H25" s="51"/>
      <c r="I25" s="51"/>
      <c r="J25" s="51"/>
      <c r="K25" s="51"/>
      <c r="L25" s="12">
        <v>0</v>
      </c>
    </row>
    <row r="26" spans="2:12" ht="15.75" thickBot="1" x14ac:dyDescent="0.3">
      <c r="F26" s="13"/>
      <c r="G26" s="41"/>
      <c r="H26" s="51"/>
      <c r="I26" s="51"/>
      <c r="J26" s="51"/>
      <c r="K26" s="51"/>
      <c r="L26" s="12"/>
    </row>
    <row r="27" spans="2:12" ht="15.75" thickBot="1" x14ac:dyDescent="0.3">
      <c r="B27" s="31" t="s">
        <v>12</v>
      </c>
      <c r="C27" s="32"/>
      <c r="D27" s="33">
        <f>SUM(D28:D37)</f>
        <v>880</v>
      </c>
      <c r="F27" s="13"/>
      <c r="G27" s="41"/>
      <c r="H27" s="51"/>
      <c r="I27" s="51"/>
      <c r="J27" s="51"/>
      <c r="K27" s="51"/>
      <c r="L27" s="12"/>
    </row>
    <row r="28" spans="2:12" x14ac:dyDescent="0.25">
      <c r="B28" s="59" t="s">
        <v>33</v>
      </c>
      <c r="C28" s="60"/>
      <c r="D28" s="4">
        <v>85</v>
      </c>
      <c r="F28" s="13"/>
      <c r="G28" s="41"/>
      <c r="H28" s="42"/>
      <c r="I28" s="42"/>
      <c r="J28" s="42"/>
      <c r="K28" s="42"/>
      <c r="L28" s="8"/>
    </row>
    <row r="29" spans="2:12" ht="15.75" thickBot="1" x14ac:dyDescent="0.3">
      <c r="B29" s="52" t="s">
        <v>34</v>
      </c>
      <c r="C29" s="53"/>
      <c r="D29" s="4">
        <v>795</v>
      </c>
      <c r="F29" s="61"/>
      <c r="G29" s="46"/>
      <c r="H29" s="46"/>
      <c r="I29" s="46"/>
      <c r="J29" s="46"/>
      <c r="K29" s="46"/>
      <c r="L29" s="47"/>
    </row>
    <row r="30" spans="2:12" ht="15.75" thickBot="1" x14ac:dyDescent="0.3">
      <c r="B30" s="52" t="s">
        <v>51</v>
      </c>
      <c r="C30" s="53"/>
      <c r="D30" s="4">
        <v>0</v>
      </c>
      <c r="F30" s="34" t="s">
        <v>9</v>
      </c>
      <c r="G30" s="35"/>
      <c r="H30" s="32"/>
      <c r="I30" s="32"/>
      <c r="J30" s="32"/>
      <c r="K30" s="32"/>
      <c r="L30" s="49">
        <f>SUM(L31:L36)</f>
        <v>2673.99</v>
      </c>
    </row>
    <row r="31" spans="2:12" x14ac:dyDescent="0.25">
      <c r="B31" s="52" t="s">
        <v>64</v>
      </c>
      <c r="C31" s="53"/>
      <c r="D31" s="4">
        <v>0</v>
      </c>
      <c r="F31" s="62" t="s">
        <v>10</v>
      </c>
      <c r="G31" s="6">
        <v>133.33000000000001</v>
      </c>
      <c r="H31" s="56" t="s">
        <v>65</v>
      </c>
      <c r="I31" s="10">
        <v>3</v>
      </c>
      <c r="J31" s="51" t="s">
        <v>67</v>
      </c>
      <c r="K31" s="51"/>
      <c r="L31" s="12">
        <f>G31*I31</f>
        <v>399.99</v>
      </c>
    </row>
    <row r="32" spans="2:12" x14ac:dyDescent="0.25">
      <c r="B32" s="52" t="s">
        <v>52</v>
      </c>
      <c r="C32" s="53"/>
      <c r="D32" s="4">
        <v>0</v>
      </c>
      <c r="F32" s="63" t="s">
        <v>11</v>
      </c>
      <c r="G32" s="64"/>
      <c r="H32" s="65"/>
      <c r="I32" s="66"/>
      <c r="J32" s="51"/>
      <c r="K32" s="51"/>
      <c r="L32" s="12">
        <v>0</v>
      </c>
    </row>
    <row r="33" spans="2:12" x14ac:dyDescent="0.25">
      <c r="B33" s="52" t="s">
        <v>53</v>
      </c>
      <c r="C33" s="53"/>
      <c r="D33" s="4">
        <v>0</v>
      </c>
      <c r="F33" s="63" t="s">
        <v>8</v>
      </c>
      <c r="G33" s="9">
        <v>758</v>
      </c>
      <c r="H33" s="56" t="s">
        <v>65</v>
      </c>
      <c r="I33" s="10">
        <v>3</v>
      </c>
      <c r="J33" s="51" t="s">
        <v>67</v>
      </c>
      <c r="K33" s="51"/>
      <c r="L33" s="12">
        <f>G33*I33</f>
        <v>2274</v>
      </c>
    </row>
    <row r="34" spans="2:12" x14ac:dyDescent="0.25">
      <c r="B34" s="52" t="s">
        <v>54</v>
      </c>
      <c r="C34" s="53"/>
      <c r="D34" s="4">
        <v>0</v>
      </c>
      <c r="F34" s="14"/>
      <c r="G34" s="67"/>
      <c r="H34" s="65"/>
      <c r="I34" s="65"/>
      <c r="J34" s="65"/>
      <c r="K34" s="65"/>
      <c r="L34" s="12"/>
    </row>
    <row r="35" spans="2:12" x14ac:dyDescent="0.25">
      <c r="B35" s="92"/>
      <c r="C35" s="93"/>
      <c r="D35" s="4"/>
      <c r="F35" s="15"/>
      <c r="G35" s="67"/>
      <c r="H35" s="65"/>
      <c r="I35" s="65"/>
      <c r="J35" s="65"/>
      <c r="K35" s="65"/>
      <c r="L35" s="12"/>
    </row>
    <row r="36" spans="2:12" x14ac:dyDescent="0.25">
      <c r="B36" s="92"/>
      <c r="C36" s="93"/>
      <c r="D36" s="4"/>
      <c r="F36" s="13"/>
      <c r="G36" s="41"/>
      <c r="H36" s="42"/>
      <c r="I36" s="42"/>
      <c r="J36" s="42"/>
      <c r="K36" s="42"/>
      <c r="L36" s="8"/>
    </row>
    <row r="37" spans="2:12" ht="15.75" thickBot="1" x14ac:dyDescent="0.3">
      <c r="B37" s="92"/>
      <c r="C37" s="93"/>
      <c r="D37" s="8"/>
      <c r="F37" s="30"/>
      <c r="G37" s="30"/>
      <c r="H37" s="30"/>
      <c r="I37" s="30"/>
      <c r="J37" s="30"/>
      <c r="K37" s="30"/>
      <c r="L37" s="47"/>
    </row>
    <row r="38" spans="2:12" ht="15.75" thickBot="1" x14ac:dyDescent="0.3">
      <c r="B38" s="45"/>
      <c r="C38" s="45"/>
      <c r="D38" s="47"/>
      <c r="F38" s="31" t="s">
        <v>13</v>
      </c>
      <c r="G38" s="32"/>
      <c r="H38" s="32"/>
      <c r="I38" s="32"/>
      <c r="J38" s="32"/>
      <c r="K38" s="32"/>
      <c r="L38" s="49">
        <f>SUM(L39:L45)</f>
        <v>175</v>
      </c>
    </row>
    <row r="39" spans="2:12" ht="15.75" thickBot="1" x14ac:dyDescent="0.3">
      <c r="B39" s="31" t="s">
        <v>15</v>
      </c>
      <c r="C39" s="32"/>
      <c r="D39" s="33">
        <f>SUM(D40:D58)</f>
        <v>3453</v>
      </c>
      <c r="F39" s="37" t="s">
        <v>63</v>
      </c>
      <c r="G39" s="68"/>
      <c r="H39" s="51"/>
      <c r="I39" s="51"/>
      <c r="J39" s="51"/>
      <c r="K39" s="51"/>
      <c r="L39" s="12">
        <v>175</v>
      </c>
    </row>
    <row r="40" spans="2:12" x14ac:dyDescent="0.25">
      <c r="B40" s="96" t="s">
        <v>93</v>
      </c>
      <c r="C40" s="97"/>
      <c r="D40" s="4">
        <v>0</v>
      </c>
      <c r="F40" s="40" t="s">
        <v>70</v>
      </c>
      <c r="G40" s="68"/>
      <c r="H40" s="51"/>
      <c r="I40" s="51"/>
      <c r="J40" s="51"/>
      <c r="K40" s="51"/>
      <c r="L40" s="12">
        <v>0</v>
      </c>
    </row>
    <row r="41" spans="2:12" x14ac:dyDescent="0.25">
      <c r="B41" s="102" t="s">
        <v>92</v>
      </c>
      <c r="C41" s="103"/>
      <c r="D41" s="4">
        <v>185</v>
      </c>
      <c r="F41" s="13"/>
      <c r="G41" s="68"/>
      <c r="H41" s="51"/>
      <c r="I41" s="51"/>
      <c r="J41" s="51"/>
      <c r="K41" s="51"/>
      <c r="L41" s="12"/>
    </row>
    <row r="42" spans="2:12" x14ac:dyDescent="0.25">
      <c r="B42" s="102" t="s">
        <v>91</v>
      </c>
      <c r="C42" s="103"/>
      <c r="D42" s="4">
        <v>30</v>
      </c>
      <c r="F42" s="13"/>
      <c r="G42" s="68"/>
      <c r="H42" s="51"/>
      <c r="I42" s="51"/>
      <c r="J42" s="51"/>
      <c r="K42" s="51"/>
      <c r="L42" s="12"/>
    </row>
    <row r="43" spans="2:12" x14ac:dyDescent="0.25">
      <c r="B43" s="102" t="s">
        <v>114</v>
      </c>
      <c r="C43" s="103"/>
      <c r="D43" s="4">
        <v>400</v>
      </c>
      <c r="F43" s="13"/>
      <c r="G43" s="68"/>
      <c r="H43" s="51"/>
      <c r="I43" s="51"/>
      <c r="J43" s="51"/>
      <c r="K43" s="51"/>
      <c r="L43" s="12"/>
    </row>
    <row r="44" spans="2:12" x14ac:dyDescent="0.25">
      <c r="B44" s="102" t="s">
        <v>88</v>
      </c>
      <c r="C44" s="103"/>
      <c r="D44" s="4">
        <v>1983</v>
      </c>
      <c r="F44" s="13"/>
      <c r="G44" s="68"/>
      <c r="H44" s="51"/>
      <c r="I44" s="51"/>
      <c r="J44" s="51"/>
      <c r="K44" s="51"/>
      <c r="L44" s="12"/>
    </row>
    <row r="45" spans="2:12" x14ac:dyDescent="0.25">
      <c r="B45" s="102" t="s">
        <v>89</v>
      </c>
      <c r="C45" s="103"/>
      <c r="D45" s="4">
        <v>0</v>
      </c>
      <c r="F45" s="13"/>
      <c r="G45" s="41"/>
      <c r="H45" s="42"/>
      <c r="I45" s="42"/>
      <c r="J45" s="42"/>
      <c r="K45" s="42"/>
      <c r="L45" s="8"/>
    </row>
    <row r="46" spans="2:12" ht="15.75" thickBot="1" x14ac:dyDescent="0.3">
      <c r="B46" s="102" t="s">
        <v>90</v>
      </c>
      <c r="C46" s="103"/>
      <c r="D46" s="4">
        <v>50</v>
      </c>
      <c r="F46" s="69"/>
      <c r="G46" s="30"/>
      <c r="H46" s="30"/>
      <c r="I46" s="30"/>
      <c r="J46" s="30"/>
      <c r="K46" s="30"/>
      <c r="L46" s="47"/>
    </row>
    <row r="47" spans="2:12" ht="15.75" thickBot="1" x14ac:dyDescent="0.3">
      <c r="B47" s="102" t="s">
        <v>94</v>
      </c>
      <c r="C47" s="103"/>
      <c r="D47" s="4">
        <v>0</v>
      </c>
      <c r="F47" s="34" t="s">
        <v>14</v>
      </c>
      <c r="G47" s="35"/>
      <c r="H47" s="32"/>
      <c r="I47" s="32"/>
      <c r="J47" s="32"/>
      <c r="K47" s="32"/>
      <c r="L47" s="49">
        <f>L16+L20+L30+L38</f>
        <v>5390.23</v>
      </c>
    </row>
    <row r="48" spans="2:12" ht="15.75" thickBot="1" x14ac:dyDescent="0.3">
      <c r="B48" s="102" t="s">
        <v>95</v>
      </c>
      <c r="C48" s="103"/>
      <c r="D48" s="4">
        <v>0</v>
      </c>
      <c r="F48" s="70"/>
      <c r="G48" s="70"/>
      <c r="H48" s="70"/>
      <c r="I48" s="70"/>
      <c r="J48" s="70"/>
      <c r="K48" s="70"/>
      <c r="L48" s="71"/>
    </row>
    <row r="49" spans="2:12" ht="15.75" thickBot="1" x14ac:dyDescent="0.3">
      <c r="B49" s="102" t="s">
        <v>99</v>
      </c>
      <c r="C49" s="103"/>
      <c r="D49" s="4">
        <v>0</v>
      </c>
      <c r="F49" s="34" t="s">
        <v>16</v>
      </c>
      <c r="G49" s="35"/>
      <c r="H49" s="32"/>
      <c r="I49" s="32"/>
      <c r="J49" s="32"/>
      <c r="K49" s="32"/>
      <c r="L49" s="49">
        <f>L50-L51</f>
        <v>18563.23</v>
      </c>
    </row>
    <row r="50" spans="2:12" ht="15" customHeight="1" x14ac:dyDescent="0.25">
      <c r="B50" s="102" t="s">
        <v>96</v>
      </c>
      <c r="C50" s="103"/>
      <c r="D50" s="4">
        <v>0</v>
      </c>
      <c r="F50" s="62" t="s">
        <v>17</v>
      </c>
      <c r="G50" s="72"/>
      <c r="H50" s="65"/>
      <c r="I50" s="65"/>
      <c r="J50" s="65"/>
      <c r="K50" s="65"/>
      <c r="L50" s="39">
        <f>D61+L47</f>
        <v>18563.23</v>
      </c>
    </row>
    <row r="51" spans="2:12" x14ac:dyDescent="0.25">
      <c r="B51" s="102" t="s">
        <v>97</v>
      </c>
      <c r="C51" s="103"/>
      <c r="D51" s="4">
        <v>795</v>
      </c>
      <c r="F51" s="63" t="s">
        <v>18</v>
      </c>
      <c r="G51" s="72"/>
      <c r="H51" s="65"/>
      <c r="I51" s="65"/>
      <c r="J51" s="65"/>
      <c r="K51" s="65"/>
      <c r="L51" s="12">
        <v>0</v>
      </c>
    </row>
    <row r="52" spans="2:12" ht="15" customHeight="1" x14ac:dyDescent="0.25">
      <c r="B52" s="102" t="s">
        <v>98</v>
      </c>
      <c r="C52" s="103"/>
      <c r="D52" s="4">
        <v>10</v>
      </c>
      <c r="F52" s="73"/>
      <c r="G52" s="73"/>
      <c r="H52" s="73"/>
      <c r="I52" s="74"/>
      <c r="J52" s="73"/>
      <c r="K52" s="74"/>
      <c r="L52" s="75"/>
    </row>
    <row r="53" spans="2:12" x14ac:dyDescent="0.25">
      <c r="B53" s="111"/>
      <c r="C53" s="112"/>
      <c r="D53" s="4"/>
      <c r="F53" s="73"/>
      <c r="G53" s="73"/>
      <c r="H53" s="73"/>
      <c r="I53" s="73"/>
      <c r="J53" s="73"/>
      <c r="K53" s="73"/>
      <c r="L53" s="76"/>
    </row>
    <row r="54" spans="2:12" x14ac:dyDescent="0.25">
      <c r="B54" s="111"/>
      <c r="C54" s="112"/>
      <c r="D54" s="4"/>
      <c r="F54" s="77"/>
      <c r="G54" s="77"/>
      <c r="H54" s="77"/>
      <c r="I54" s="77"/>
      <c r="J54" s="77"/>
      <c r="K54" s="77"/>
      <c r="L54" s="76"/>
    </row>
    <row r="55" spans="2:12" x14ac:dyDescent="0.25">
      <c r="B55" s="111"/>
      <c r="C55" s="112"/>
      <c r="D55" s="4"/>
    </row>
    <row r="56" spans="2:12" x14ac:dyDescent="0.25">
      <c r="B56" s="111"/>
      <c r="C56" s="112"/>
      <c r="D56" s="4"/>
      <c r="F56" s="78"/>
      <c r="G56" s="78"/>
      <c r="H56" s="78"/>
      <c r="I56" s="78"/>
      <c r="J56" s="78"/>
      <c r="K56" s="78"/>
      <c r="L56" s="73"/>
    </row>
    <row r="57" spans="2:12" ht="15" customHeight="1" x14ac:dyDescent="0.25">
      <c r="B57" s="111"/>
      <c r="C57" s="112"/>
      <c r="D57" s="4"/>
    </row>
    <row r="58" spans="2:12" x14ac:dyDescent="0.25">
      <c r="B58" s="111"/>
      <c r="C58" s="112"/>
      <c r="D58" s="16"/>
      <c r="F58" s="85" t="s">
        <v>110</v>
      </c>
      <c r="G58" s="86"/>
      <c r="H58" s="86"/>
      <c r="I58" s="86"/>
      <c r="J58" s="86"/>
      <c r="K58" s="86"/>
      <c r="L58" s="86"/>
    </row>
    <row r="59" spans="2:12" x14ac:dyDescent="0.25">
      <c r="B59" s="82" t="s">
        <v>62</v>
      </c>
      <c r="C59" s="83"/>
      <c r="D59" s="84"/>
      <c r="F59" s="86"/>
      <c r="G59" s="86"/>
      <c r="H59" s="86"/>
      <c r="I59" s="86"/>
      <c r="J59" s="86"/>
      <c r="K59" s="86"/>
      <c r="L59" s="86"/>
    </row>
    <row r="60" spans="2:12" ht="15.75" thickBot="1" x14ac:dyDescent="0.3">
      <c r="B60" s="45"/>
      <c r="C60" s="45"/>
      <c r="D60" s="47"/>
      <c r="F60" s="86"/>
      <c r="G60" s="86"/>
      <c r="H60" s="86"/>
      <c r="I60" s="86"/>
      <c r="J60" s="86"/>
      <c r="K60" s="86"/>
      <c r="L60" s="86"/>
    </row>
    <row r="61" spans="2:12" ht="15.75" thickBot="1" x14ac:dyDescent="0.3">
      <c r="B61" s="79" t="s">
        <v>19</v>
      </c>
      <c r="C61" s="80"/>
      <c r="D61" s="81">
        <f>D16+D27+D39</f>
        <v>13173</v>
      </c>
    </row>
    <row r="62" spans="2:12" x14ac:dyDescent="0.25"/>
    <row r="63" spans="2:12" hidden="1" x14ac:dyDescent="0.25"/>
  </sheetData>
  <sheetProtection password="EF7C" sheet="1" objects="1" scenarios="1"/>
  <dataConsolidate/>
  <mergeCells count="43">
    <mergeCell ref="B58:C58"/>
    <mergeCell ref="B50:C50"/>
    <mergeCell ref="B51:C51"/>
    <mergeCell ref="B52:C52"/>
    <mergeCell ref="B53:C53"/>
    <mergeCell ref="B54:C54"/>
    <mergeCell ref="B48:C48"/>
    <mergeCell ref="B49:C49"/>
    <mergeCell ref="B55:C55"/>
    <mergeCell ref="B56:C56"/>
    <mergeCell ref="B57:C57"/>
    <mergeCell ref="B43:C43"/>
    <mergeCell ref="B44:C44"/>
    <mergeCell ref="B45:C45"/>
    <mergeCell ref="B46:C46"/>
    <mergeCell ref="B47:C47"/>
    <mergeCell ref="C12:F12"/>
    <mergeCell ref="C13:F13"/>
    <mergeCell ref="K12:L12"/>
    <mergeCell ref="K13:L13"/>
    <mergeCell ref="H12:J12"/>
    <mergeCell ref="H13:J13"/>
    <mergeCell ref="C6:L6"/>
    <mergeCell ref="C7:L7"/>
    <mergeCell ref="C8:L8"/>
    <mergeCell ref="C10:F10"/>
    <mergeCell ref="C11:F11"/>
    <mergeCell ref="B25:D25"/>
    <mergeCell ref="F58:L60"/>
    <mergeCell ref="H14:J14"/>
    <mergeCell ref="B59:D59"/>
    <mergeCell ref="B24:D24"/>
    <mergeCell ref="C14:F14"/>
    <mergeCell ref="B36:C36"/>
    <mergeCell ref="B37:C37"/>
    <mergeCell ref="B35:C35"/>
    <mergeCell ref="B23:C23"/>
    <mergeCell ref="B17:C17"/>
    <mergeCell ref="B18:C18"/>
    <mergeCell ref="B21:C21"/>
    <mergeCell ref="B40:C40"/>
    <mergeCell ref="B41:C41"/>
    <mergeCell ref="B42:C42"/>
  </mergeCells>
  <dataValidations xWindow="319" yWindow="638" count="4">
    <dataValidation type="list" allowBlank="1" showInputMessage="1" showErrorMessage="1" sqref="I32" xr:uid="{00000000-0002-0000-0000-000000000000}">
      <formula1>$H$6:$H$17</formula1>
    </dataValidation>
    <dataValidation allowBlank="1" showInputMessage="1" showErrorMessage="1" promptTitle="Enter Loan Amount" prompt="Only If Consumer Paid Compensation will be Based on Fixed %" sqref="B20" xr:uid="{00000000-0002-0000-0000-000001000000}"/>
    <dataValidation allowBlank="1" showInputMessage="1" showErrorMessage="1" promptTitle="Enter Fixed %" prompt="Remember to Indicate Loan Amount" sqref="C20" xr:uid="{00000000-0002-0000-0000-000002000000}"/>
    <dataValidation allowBlank="1" showInputMessage="1" showErrorMessage="1" promptTitle="Enter Fixed Compensation Amount" prompt="Do Not Enter Fixed % When Consumer Paid Compensation will be a Fixed $ Amount" sqref="D19" xr:uid="{00000000-0002-0000-0000-000003000000}"/>
  </dataValidations>
  <pageMargins left="0.25" right="0.25" top="0.5" bottom="0.25" header="0.2" footer="0"/>
  <pageSetup scale="75" orientation="portrait" r:id="rId1"/>
  <headerFooter>
    <oddHeader>&amp;C&amp;G</oddHeader>
  </headerFooter>
  <ignoredErrors>
    <ignoredError sqref="L17 L21:L24 L31:L33 D20" unlockedFormula="1"/>
  </ignoredErrors>
  <legacyDrawingHF r:id="rId2"/>
  <extLst>
    <ext xmlns:x14="http://schemas.microsoft.com/office/spreadsheetml/2009/9/main" uri="{CCE6A557-97BC-4b89-ADB6-D9C93CAAB3DF}">
      <x14:dataValidations xmlns:xm="http://schemas.microsoft.com/office/excel/2006/main" xWindow="319" yWindow="638" count="12">
        <x14:dataValidation type="list" showInputMessage="1" showErrorMessage="1" xr:uid="{00000000-0002-0000-0000-000004000000}">
          <x14:formula1>
            <xm:f>'Options Key'!$B$2:$B$3</xm:f>
          </x14:formula1>
          <xm:sqref>C11:F11</xm:sqref>
        </x14:dataValidation>
        <x14:dataValidation type="list" showInputMessage="1" showErrorMessage="1" xr:uid="{00000000-0002-0000-0000-000005000000}">
          <x14:formula1>
            <xm:f>'Options Key'!$C$2:$C$4</xm:f>
          </x14:formula1>
          <xm:sqref>C12:F12</xm:sqref>
        </x14:dataValidation>
        <x14:dataValidation type="list" showInputMessage="1" showErrorMessage="1" xr:uid="{00000000-0002-0000-0000-000006000000}">
          <x14:formula1>
            <xm:f>'Options Key'!$D$2:$D$4</xm:f>
          </x14:formula1>
          <xm:sqref>C13:F13</xm:sqref>
        </x14:dataValidation>
        <x14:dataValidation type="list" showInputMessage="1" showErrorMessage="1" xr:uid="{00000000-0002-0000-0000-000007000000}">
          <x14:formula1>
            <xm:f>'Options Key'!$E$2:$E$5</xm:f>
          </x14:formula1>
          <xm:sqref>C14:F14</xm:sqref>
        </x14:dataValidation>
        <x14:dataValidation type="list" allowBlank="1" showInputMessage="1" showErrorMessage="1" xr:uid="{00000000-0002-0000-0000-000008000000}">
          <x14:formula1>
            <xm:f>'Options Key'!$I$2:$I$13</xm:f>
          </x14:formula1>
          <xm:sqref>I21 I24 I31 I33</xm:sqref>
        </x14:dataValidation>
        <x14:dataValidation type="list" allowBlank="1" showInputMessage="1" showErrorMessage="1" xr:uid="{00000000-0002-0000-0000-000009000000}">
          <x14:formula1>
            <xm:f>'Options Key'!$J$2:$J$31</xm:f>
          </x14:formula1>
          <xm:sqref>I23</xm:sqref>
        </x14:dataValidation>
        <x14:dataValidation type="list" allowBlank="1" showInputMessage="1" showErrorMessage="1" xr:uid="{00000000-0002-0000-0000-00000A000000}">
          <x14:formula1>
            <xm:f>'Options Key'!$K$2:$K$13</xm:f>
          </x14:formula1>
          <xm:sqref>K14</xm:sqref>
        </x14:dataValidation>
        <x14:dataValidation type="list" allowBlank="1" showInputMessage="1" xr:uid="{00000000-0002-0000-0000-00000B000000}">
          <x14:formula1>
            <xm:f>'Options Key'!$G$2:$G$7</xm:f>
          </x14:formula1>
          <xm:sqref>B35:C36</xm:sqref>
        </x14:dataValidation>
        <x14:dataValidation type="list" allowBlank="1" xr:uid="{00000000-0002-0000-0000-00000C000000}">
          <x14:formula1>
            <xm:f>'Options Key'!$G$2:$G$7</xm:f>
          </x14:formula1>
          <xm:sqref>B37:C37</xm:sqref>
        </x14:dataValidation>
        <x14:dataValidation type="list" allowBlank="1" xr:uid="{00000000-0002-0000-0000-00000D000000}">
          <x14:formula1>
            <xm:f>'Options Key'!$H$2:$H$11</xm:f>
          </x14:formula1>
          <xm:sqref>B53:C58</xm:sqref>
        </x14:dataValidation>
        <x14:dataValidation type="list" allowBlank="1" xr:uid="{00000000-0002-0000-0000-00000E000000}">
          <x14:formula1>
            <xm:f>'Options Key'!$F$2:$F$5</xm:f>
          </x14:formula1>
          <xm:sqref>D17</xm:sqref>
        </x14:dataValidation>
        <x14:dataValidation type="list" showInputMessage="1" showErrorMessage="1" xr:uid="{00000000-0002-0000-0000-00000F000000}">
          <x14:formula1>
            <xm:f>'Options Key'!A2:A3</xm:f>
          </x14:formula1>
          <xm:sqref>C10:F10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K31"/>
  <sheetViews>
    <sheetView workbookViewId="0">
      <pane ySplit="1" topLeftCell="A2" activePane="bottomLeft" state="frozen"/>
      <selection pane="bottomLeft"/>
    </sheetView>
  </sheetViews>
  <sheetFormatPr defaultColWidth="9" defaultRowHeight="15" x14ac:dyDescent="0.25"/>
  <cols>
    <col min="1" max="1" width="18.42578125" style="1" bestFit="1" customWidth="1"/>
    <col min="2" max="2" width="18" style="1" bestFit="1" customWidth="1"/>
    <col min="3" max="3" width="24.5703125" style="1" bestFit="1" customWidth="1"/>
    <col min="4" max="4" width="12.85546875" style="1" bestFit="1" customWidth="1"/>
    <col min="5" max="5" width="23.7109375" style="1" bestFit="1" customWidth="1"/>
    <col min="6" max="6" width="17.7109375" style="1" bestFit="1" customWidth="1"/>
    <col min="7" max="7" width="27.85546875" style="1" bestFit="1" customWidth="1"/>
    <col min="8" max="8" width="29.140625" style="1" bestFit="1" customWidth="1"/>
    <col min="9" max="9" width="7.85546875" style="1" bestFit="1" customWidth="1"/>
    <col min="10" max="10" width="5.140625" style="1" bestFit="1" customWidth="1"/>
    <col min="11" max="11" width="11.140625" style="1" bestFit="1" customWidth="1"/>
    <col min="12" max="16384" width="9" style="1"/>
  </cols>
  <sheetData>
    <row r="1" spans="1:11" x14ac:dyDescent="0.25">
      <c r="A1" s="2" t="s">
        <v>35</v>
      </c>
      <c r="B1" s="2" t="s">
        <v>26</v>
      </c>
      <c r="C1" s="2" t="s">
        <v>32</v>
      </c>
      <c r="D1" s="2" t="s">
        <v>40</v>
      </c>
      <c r="E1" s="2" t="s">
        <v>27</v>
      </c>
      <c r="F1" s="2" t="s">
        <v>87</v>
      </c>
      <c r="G1" s="2" t="s">
        <v>55</v>
      </c>
      <c r="H1" s="2" t="s">
        <v>69</v>
      </c>
      <c r="I1" s="2" t="s">
        <v>67</v>
      </c>
      <c r="J1" s="2" t="s">
        <v>66</v>
      </c>
      <c r="K1" s="2" t="s">
        <v>74</v>
      </c>
    </row>
    <row r="2" spans="1:11" x14ac:dyDescent="0.25">
      <c r="A2" s="1" t="s">
        <v>36</v>
      </c>
      <c r="B2" s="1" t="s">
        <v>38</v>
      </c>
      <c r="C2" s="1" t="s">
        <v>41</v>
      </c>
      <c r="D2" s="1" t="s">
        <v>44</v>
      </c>
      <c r="E2" s="1" t="s">
        <v>41</v>
      </c>
      <c r="F2" s="3">
        <v>995</v>
      </c>
      <c r="G2" s="1" t="s">
        <v>56</v>
      </c>
      <c r="H2" s="1" t="s">
        <v>100</v>
      </c>
      <c r="I2" s="1">
        <v>1</v>
      </c>
      <c r="J2" s="1">
        <v>1</v>
      </c>
      <c r="K2" s="1" t="s">
        <v>75</v>
      </c>
    </row>
    <row r="3" spans="1:11" x14ac:dyDescent="0.25">
      <c r="A3" s="1" t="s">
        <v>37</v>
      </c>
      <c r="B3" s="1" t="s">
        <v>39</v>
      </c>
      <c r="C3" s="1" t="s">
        <v>42</v>
      </c>
      <c r="D3" s="1" t="s">
        <v>45</v>
      </c>
      <c r="E3" s="1" t="s">
        <v>48</v>
      </c>
      <c r="F3" s="3">
        <v>495</v>
      </c>
      <c r="G3" s="1" t="s">
        <v>61</v>
      </c>
      <c r="H3" s="1" t="s">
        <v>101</v>
      </c>
      <c r="I3" s="1">
        <v>2</v>
      </c>
      <c r="J3" s="1">
        <v>2</v>
      </c>
      <c r="K3" s="1" t="s">
        <v>76</v>
      </c>
    </row>
    <row r="4" spans="1:11" x14ac:dyDescent="0.25">
      <c r="C4" s="1" t="s">
        <v>43</v>
      </c>
      <c r="D4" s="1" t="s">
        <v>46</v>
      </c>
      <c r="E4" s="1" t="s">
        <v>47</v>
      </c>
      <c r="F4" s="3">
        <v>1295</v>
      </c>
      <c r="G4" s="1" t="s">
        <v>57</v>
      </c>
      <c r="H4" s="1" t="s">
        <v>102</v>
      </c>
      <c r="I4" s="1">
        <v>3</v>
      </c>
      <c r="J4" s="1">
        <v>3</v>
      </c>
      <c r="K4" s="1" t="s">
        <v>77</v>
      </c>
    </row>
    <row r="5" spans="1:11" x14ac:dyDescent="0.25">
      <c r="E5" s="1" t="s">
        <v>49</v>
      </c>
      <c r="F5" s="18">
        <v>0</v>
      </c>
      <c r="G5" s="1" t="s">
        <v>58</v>
      </c>
      <c r="H5" s="1" t="s">
        <v>103</v>
      </c>
      <c r="I5" s="1">
        <v>4</v>
      </c>
      <c r="J5" s="1">
        <v>4</v>
      </c>
      <c r="K5" s="1" t="s">
        <v>78</v>
      </c>
    </row>
    <row r="6" spans="1:11" x14ac:dyDescent="0.25">
      <c r="F6" s="3">
        <v>1490</v>
      </c>
      <c r="G6" s="1" t="s">
        <v>59</v>
      </c>
      <c r="H6" s="1" t="s">
        <v>104</v>
      </c>
      <c r="I6" s="1">
        <v>5</v>
      </c>
      <c r="J6" s="1">
        <v>5</v>
      </c>
      <c r="K6" s="1" t="s">
        <v>79</v>
      </c>
    </row>
    <row r="7" spans="1:11" x14ac:dyDescent="0.25">
      <c r="F7" s="18">
        <v>990</v>
      </c>
      <c r="G7" s="1" t="s">
        <v>60</v>
      </c>
      <c r="H7" s="1" t="s">
        <v>105</v>
      </c>
      <c r="I7" s="1">
        <v>6</v>
      </c>
      <c r="J7" s="1">
        <v>6</v>
      </c>
      <c r="K7" s="1" t="s">
        <v>80</v>
      </c>
    </row>
    <row r="8" spans="1:11" x14ac:dyDescent="0.25">
      <c r="F8" s="18">
        <v>2285</v>
      </c>
      <c r="H8" s="1" t="s">
        <v>106</v>
      </c>
      <c r="I8" s="1">
        <v>7</v>
      </c>
      <c r="J8" s="1">
        <v>7</v>
      </c>
      <c r="K8" s="1" t="s">
        <v>81</v>
      </c>
    </row>
    <row r="9" spans="1:11" x14ac:dyDescent="0.25">
      <c r="H9" s="1" t="s">
        <v>107</v>
      </c>
      <c r="I9" s="1">
        <v>8</v>
      </c>
      <c r="J9" s="1">
        <v>8</v>
      </c>
      <c r="K9" s="1" t="s">
        <v>82</v>
      </c>
    </row>
    <row r="10" spans="1:11" x14ac:dyDescent="0.25">
      <c r="H10" s="1" t="s">
        <v>108</v>
      </c>
      <c r="I10" s="1">
        <v>9</v>
      </c>
      <c r="J10" s="1">
        <v>9</v>
      </c>
      <c r="K10" s="1" t="s">
        <v>83</v>
      </c>
    </row>
    <row r="11" spans="1:11" x14ac:dyDescent="0.25">
      <c r="H11" s="1" t="s">
        <v>109</v>
      </c>
      <c r="I11" s="1">
        <v>10</v>
      </c>
      <c r="J11" s="1">
        <v>10</v>
      </c>
      <c r="K11" s="1" t="s">
        <v>84</v>
      </c>
    </row>
    <row r="12" spans="1:11" x14ac:dyDescent="0.25">
      <c r="I12" s="1">
        <v>11</v>
      </c>
      <c r="J12" s="1">
        <v>11</v>
      </c>
      <c r="K12" s="1" t="s">
        <v>85</v>
      </c>
    </row>
    <row r="13" spans="1:11" x14ac:dyDescent="0.25">
      <c r="I13" s="1">
        <v>12</v>
      </c>
      <c r="J13" s="1">
        <v>12</v>
      </c>
      <c r="K13" s="1" t="s">
        <v>86</v>
      </c>
    </row>
    <row r="14" spans="1:11" x14ac:dyDescent="0.25">
      <c r="J14" s="1">
        <v>13</v>
      </c>
    </row>
    <row r="15" spans="1:11" x14ac:dyDescent="0.25">
      <c r="J15" s="1">
        <v>14</v>
      </c>
    </row>
    <row r="16" spans="1:11" x14ac:dyDescent="0.25">
      <c r="J16" s="1">
        <v>15</v>
      </c>
    </row>
    <row r="17" spans="10:10" x14ac:dyDescent="0.25">
      <c r="J17" s="1">
        <v>16</v>
      </c>
    </row>
    <row r="18" spans="10:10" x14ac:dyDescent="0.25">
      <c r="J18" s="1">
        <v>17</v>
      </c>
    </row>
    <row r="19" spans="10:10" x14ac:dyDescent="0.25">
      <c r="J19" s="1">
        <v>18</v>
      </c>
    </row>
    <row r="20" spans="10:10" x14ac:dyDescent="0.25">
      <c r="J20" s="1">
        <v>19</v>
      </c>
    </row>
    <row r="21" spans="10:10" x14ac:dyDescent="0.25">
      <c r="J21" s="1">
        <v>20</v>
      </c>
    </row>
    <row r="22" spans="10:10" x14ac:dyDescent="0.25">
      <c r="J22" s="1">
        <v>21</v>
      </c>
    </row>
    <row r="23" spans="10:10" x14ac:dyDescent="0.25">
      <c r="J23" s="1">
        <v>22</v>
      </c>
    </row>
    <row r="24" spans="10:10" x14ac:dyDescent="0.25">
      <c r="J24" s="1">
        <v>23</v>
      </c>
    </row>
    <row r="25" spans="10:10" x14ac:dyDescent="0.25">
      <c r="J25" s="1">
        <v>24</v>
      </c>
    </row>
    <row r="26" spans="10:10" x14ac:dyDescent="0.25">
      <c r="J26" s="1">
        <v>25</v>
      </c>
    </row>
    <row r="27" spans="10:10" x14ac:dyDescent="0.25">
      <c r="J27" s="1">
        <v>26</v>
      </c>
    </row>
    <row r="28" spans="10:10" x14ac:dyDescent="0.25">
      <c r="J28" s="1">
        <v>27</v>
      </c>
    </row>
    <row r="29" spans="10:10" x14ac:dyDescent="0.25">
      <c r="J29" s="1">
        <v>28</v>
      </c>
    </row>
    <row r="30" spans="10:10" x14ac:dyDescent="0.25">
      <c r="J30" s="1">
        <v>29</v>
      </c>
    </row>
    <row r="31" spans="10:10" x14ac:dyDescent="0.25">
      <c r="J31" s="1">
        <v>30</v>
      </c>
    </row>
  </sheetData>
  <sheetProtection password="EF7C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AmWest Fee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AmWest Funding Corp</dc:title>
  <dc:creator>Edward Lin</dc:creator>
  <cp:keywords>Fee Sheet</cp:keywords>
  <cp:lastModifiedBy>Tunita Bailey</cp:lastModifiedBy>
  <cp:lastPrinted>2016-10-25T00:39:34Z</cp:lastPrinted>
  <dcterms:created xsi:type="dcterms:W3CDTF">2016-10-14T17:08:58Z</dcterms:created>
  <dcterms:modified xsi:type="dcterms:W3CDTF">2017-10-05T18:30:53Z</dcterms:modified>
  <cp:contentStatus/>
</cp:coreProperties>
</file>